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epod-fs1\intranet\A - RESOURCES\Tools (SORT, audit tools, recommendation check lists)\Audit tools\2020 Long Term Ventilation\"/>
    </mc:Choice>
  </mc:AlternateContent>
  <bookViews>
    <workbookView xWindow="0" yWindow="0" windowWidth="20490" windowHeight="6765"/>
  </bookViews>
  <sheets>
    <sheet name="Introduction" sheetId="2" r:id="rId1"/>
    <sheet name="Instructions" sheetId="3" r:id="rId2"/>
    <sheet name="Audit Tool" sheetId="6" r:id="rId3"/>
    <sheet name="Summary" sheetId="1" r:id="rId4"/>
    <sheet name="Recommendations" sheetId="4" r:id="rId5"/>
    <sheet name="Sheet7" sheetId="8" state="hidden" r:id="rId6"/>
    <sheet name="answer_sheet" sheetId="5" state="hidden" r:id="rId7"/>
  </sheets>
  <externalReferences>
    <externalReference r:id="rId8"/>
  </externalReferences>
  <definedNames>
    <definedName name="Answer1" localSheetId="5">Sheet7!$A$4:$A$5</definedName>
    <definedName name="Answer1">answer_sheet!$A$2:$A$3</definedName>
    <definedName name="Answer10">Sheet7!$H$21:$H$23</definedName>
    <definedName name="Answer11">Sheet7!$I$21:$I$23</definedName>
    <definedName name="Answer12">Sheet7!$K$17:$K$21</definedName>
    <definedName name="Answer13">Sheet7!#REF!</definedName>
    <definedName name="Answer14">Sheet7!#REF!</definedName>
    <definedName name="Answer2" localSheetId="5">Sheet7!$C$16:$C$18</definedName>
    <definedName name="Answer2">'[1]answer sheet'!$A$3:$A$5</definedName>
    <definedName name="Answer3" localSheetId="5">Sheet7!$E$16:$E$18</definedName>
    <definedName name="Answer3">answer_sheet!$C$2:$C$3</definedName>
    <definedName name="Answer3a">'[1]answer sheet'!#REF!</definedName>
    <definedName name="Answer4">Sheet7!$G$4:$G$5</definedName>
    <definedName name="Answer5">Sheet7!$I$11:$I$16</definedName>
    <definedName name="Answer6">Sheet7!$K$4:$K$11</definedName>
    <definedName name="Answer7">Sheet7!$A$21:$A$24</definedName>
    <definedName name="Answer8">Sheet7!$C$21:$C$24</definedName>
    <definedName name="Answer9">Sheet7!$F$21:$F$23</definedName>
    <definedName name="Asnwer10" localSheetId="5">#REF!</definedName>
    <definedName name="Asnwer10">#REF!</definedName>
    <definedName name="OLE_LINK3" localSheetId="4">Recommendations!#REF!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6" l="1"/>
  <c r="J8" i="6"/>
  <c r="I8" i="6"/>
  <c r="H8" i="6"/>
  <c r="G8" i="6"/>
  <c r="K9" i="6" l="1"/>
  <c r="K10" i="6"/>
  <c r="K11" i="6"/>
  <c r="K12" i="6"/>
  <c r="K13" i="6"/>
  <c r="K14" i="6"/>
  <c r="K15" i="6"/>
  <c r="K16" i="6"/>
  <c r="K17" i="6"/>
  <c r="J9" i="6"/>
  <c r="J10" i="6"/>
  <c r="J11" i="6"/>
  <c r="J12" i="6"/>
  <c r="J13" i="6"/>
  <c r="J14" i="6"/>
  <c r="J15" i="6"/>
  <c r="J16" i="6"/>
  <c r="J17" i="6"/>
  <c r="I9" i="6"/>
  <c r="I10" i="6"/>
  <c r="I11" i="6"/>
  <c r="I12" i="6"/>
  <c r="I13" i="6"/>
  <c r="I14" i="6"/>
  <c r="I15" i="6"/>
  <c r="I16" i="6"/>
  <c r="I17" i="6"/>
  <c r="H9" i="6"/>
  <c r="H10" i="6"/>
  <c r="H11" i="6"/>
  <c r="H12" i="6"/>
  <c r="H13" i="6"/>
  <c r="H14" i="6"/>
  <c r="H15" i="6"/>
  <c r="H16" i="6"/>
  <c r="H17" i="6"/>
  <c r="H25" i="6"/>
  <c r="G9" i="6"/>
  <c r="G10" i="6"/>
  <c r="G11" i="6"/>
  <c r="G12" i="6"/>
  <c r="G13" i="6"/>
  <c r="G14" i="6"/>
  <c r="G15" i="6"/>
  <c r="G16" i="6"/>
  <c r="G17" i="6"/>
  <c r="K28" i="6" l="1"/>
  <c r="K24" i="6" s="1"/>
  <c r="K25" i="6"/>
  <c r="K21" i="6"/>
  <c r="K19" i="6"/>
  <c r="I28" i="6"/>
  <c r="I24" i="6" s="1"/>
  <c r="I25" i="6"/>
  <c r="I21" i="6"/>
  <c r="I19" i="6"/>
  <c r="K26" i="6" l="1"/>
  <c r="K23" i="6"/>
  <c r="K20" i="6" s="1"/>
  <c r="I26" i="6"/>
  <c r="I23" i="6"/>
  <c r="I20" i="6" s="1"/>
  <c r="K22" i="6" l="1"/>
  <c r="K29" i="6"/>
  <c r="C18" i="1" s="1"/>
  <c r="I29" i="6"/>
  <c r="C16" i="1" s="1"/>
  <c r="I22" i="6"/>
  <c r="J28" i="6" l="1"/>
  <c r="J24" i="6" s="1"/>
  <c r="H28" i="6"/>
  <c r="H24" i="6" s="1"/>
  <c r="G28" i="6"/>
  <c r="G24" i="6" s="1"/>
  <c r="F28" i="6"/>
  <c r="F24" i="6" s="1"/>
  <c r="J25" i="6"/>
  <c r="G25" i="6"/>
  <c r="F25" i="6"/>
  <c r="J21" i="6"/>
  <c r="H21" i="6"/>
  <c r="G21" i="6"/>
  <c r="F21" i="6"/>
  <c r="J19" i="6"/>
  <c r="H19" i="6"/>
  <c r="G19" i="6"/>
  <c r="F19" i="6"/>
  <c r="F26" i="6" l="1"/>
  <c r="G26" i="6"/>
  <c r="F23" i="6"/>
  <c r="F22" i="6" s="1"/>
  <c r="J23" i="6"/>
  <c r="J22" i="6" s="1"/>
  <c r="H26" i="6"/>
  <c r="G23" i="6"/>
  <c r="G22" i="6" s="1"/>
  <c r="J26" i="6"/>
  <c r="H23" i="6"/>
  <c r="H22" i="6" s="1"/>
  <c r="F20" i="6" l="1"/>
  <c r="F29" i="6" s="1"/>
  <c r="C13" i="1" s="1"/>
  <c r="G20" i="6"/>
  <c r="G29" i="6" s="1"/>
  <c r="C14" i="1" s="1"/>
  <c r="J20" i="6"/>
  <c r="J29" i="6" s="1"/>
  <c r="C17" i="1" s="1"/>
  <c r="H20" i="6"/>
  <c r="H29" i="6" s="1"/>
  <c r="C15" i="1" s="1"/>
  <c r="C21" i="1" l="1"/>
</calcChain>
</file>

<file path=xl/sharedStrings.xml><?xml version="1.0" encoding="utf-8"?>
<sst xmlns="http://schemas.openxmlformats.org/spreadsheetml/2006/main" count="170" uniqueCount="131">
  <si>
    <t>Instructions for completion</t>
  </si>
  <si>
    <t>Amending the tool to include more or less patients</t>
  </si>
  <si>
    <t>This tool has been set up to be completed on 10 patients.</t>
  </si>
  <si>
    <r>
      <t xml:space="preserve">If the audit is undertaken on more than 10 patients, please add in additional rows by copying row 9 </t>
    </r>
    <r>
      <rPr>
        <b/>
        <sz val="11"/>
        <color theme="1"/>
        <rFont val="Calibri"/>
        <family val="2"/>
        <scheme val="minor"/>
      </rPr>
      <t>(before populated with patient data)</t>
    </r>
    <r>
      <rPr>
        <sz val="11"/>
        <color theme="1"/>
        <rFont val="Calibri"/>
        <family val="2"/>
        <scheme val="minor"/>
      </rPr>
      <t>, and inserting the copied cells above row 10.</t>
    </r>
  </si>
  <si>
    <t>Following these steps will ensure the formulas work correctly.</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</si>
  <si>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</si>
  <si>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RECOMMENDATIONS</t>
  </si>
  <si>
    <t>Answer3</t>
  </si>
  <si>
    <t>Male</t>
  </si>
  <si>
    <t>Yes</t>
  </si>
  <si>
    <t>Female</t>
  </si>
  <si>
    <t>No</t>
  </si>
  <si>
    <t>Patient 1</t>
  </si>
  <si>
    <t>Patient 2</t>
  </si>
  <si>
    <t>Patient 3</t>
  </si>
  <si>
    <t>Patient 4</t>
  </si>
  <si>
    <t>Patient 5</t>
  </si>
  <si>
    <t>Patient 6</t>
  </si>
  <si>
    <t>Patient 7</t>
  </si>
  <si>
    <t>Patient 8</t>
  </si>
  <si>
    <t>Patient 9</t>
  </si>
  <si>
    <t>Yes n</t>
  </si>
  <si>
    <t>Yes %</t>
  </si>
  <si>
    <t>No n</t>
  </si>
  <si>
    <t>No %</t>
  </si>
  <si>
    <t>Sub total</t>
  </si>
  <si>
    <t>Patient details</t>
  </si>
  <si>
    <t>Gender</t>
  </si>
  <si>
    <t>dd/mm/yyyy</t>
  </si>
  <si>
    <t>Answer1_gender</t>
  </si>
  <si>
    <t>Answer2</t>
  </si>
  <si>
    <t>Not applicable</t>
  </si>
  <si>
    <t>Answer4</t>
  </si>
  <si>
    <t>Answer6</t>
  </si>
  <si>
    <t>Answer7</t>
  </si>
  <si>
    <t>Answer8</t>
  </si>
  <si>
    <t>Number of cases included in audit</t>
  </si>
  <si>
    <t>Question number</t>
  </si>
  <si>
    <t>Recommendation - Sub criteria questions (score)</t>
  </si>
  <si>
    <t>%</t>
  </si>
  <si>
    <t>Green</t>
  </si>
  <si>
    <t>Amber</t>
  </si>
  <si>
    <t>Average % of recommendation</t>
  </si>
  <si>
    <t>Recommendation - Sub criteria question number (reference only)</t>
  </si>
  <si>
    <t>Red</t>
  </si>
  <si>
    <t>50-99</t>
  </si>
  <si>
    <t>0-49</t>
  </si>
  <si>
    <t>If the audit is undertaken on less than 10 patients, please delete the extra rows.</t>
  </si>
  <si>
    <t xml:space="preserve">Where a question answer is highlighted in red, this indicates this is an area of care where the recommendation (or the question assessing a recommendation) is not being met. The more answers that are highlighted in red, the more likely it is a recommendation is not being met. </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</si>
  <si>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In</t>
    </r>
    <r>
      <rPr>
        <b/>
        <sz val="11"/>
        <color theme="1"/>
        <rFont val="Calibri"/>
        <family val="2"/>
        <scheme val="minor"/>
      </rPr>
      <t xml:space="preserve"> Excel 2013</t>
    </r>
    <r>
      <rPr>
        <sz val="11"/>
        <color theme="1"/>
        <rFont val="Calibri"/>
        <family val="2"/>
        <scheme val="minor"/>
      </rPr>
      <t xml:space="preserve">, please click on the </t>
    </r>
    <r>
      <rPr>
        <b/>
        <sz val="11"/>
        <color theme="1"/>
        <rFont val="Calibri"/>
        <family val="2"/>
        <scheme val="minor"/>
      </rPr>
      <t>Developer</t>
    </r>
    <r>
      <rPr>
        <sz val="11"/>
        <color theme="1"/>
        <rFont val="Calibri"/>
        <family val="2"/>
        <scheme val="minor"/>
      </rPr>
      <t xml:space="preserve"> tab on the top bar, and go to the </t>
    </r>
    <r>
      <rPr>
        <b/>
        <sz val="11"/>
        <color theme="1"/>
        <rFont val="Calibri"/>
        <family val="2"/>
        <scheme val="minor"/>
      </rPr>
      <t>Code</t>
    </r>
    <r>
      <rPr>
        <sz val="11"/>
        <color theme="1"/>
        <rFont val="Calibri"/>
        <family val="2"/>
        <scheme val="minor"/>
      </rPr>
      <t xml:space="preserve"> section (on the left-handside) then to </t>
    </r>
    <r>
      <rPr>
        <b/>
        <sz val="11"/>
        <color theme="1"/>
        <rFont val="Calibri"/>
        <family val="2"/>
        <scheme val="minor"/>
      </rPr>
      <t>Macro Security</t>
    </r>
    <r>
      <rPr>
        <sz val="11"/>
        <color theme="1"/>
        <rFont val="Calibri"/>
        <family val="2"/>
        <scheme val="minor"/>
      </rPr>
      <t xml:space="preserve">.  In older Excel versions,  please click on the </t>
    </r>
    <r>
      <rPr>
        <b/>
        <sz val="11"/>
        <color theme="1"/>
        <rFont val="Calibri"/>
        <family val="2"/>
        <scheme val="minor"/>
      </rPr>
      <t>Options</t>
    </r>
    <r>
      <rPr>
        <sz val="11"/>
        <color theme="1"/>
        <rFont val="Calibri"/>
        <family val="2"/>
        <scheme val="minor"/>
      </rPr>
      <t xml:space="preserve"> button in the top left of the top menu bar of the workbook. In the dialogue box which opens click on </t>
    </r>
    <r>
      <rPr>
        <b/>
        <sz val="11"/>
        <color theme="1"/>
        <rFont val="Calibri"/>
        <family val="2"/>
        <scheme val="minor"/>
      </rPr>
      <t>enable macro</t>
    </r>
    <r>
      <rPr>
        <sz val="11"/>
        <color theme="1"/>
        <rFont val="Calibri"/>
        <family val="2"/>
        <scheme val="minor"/>
      </rPr>
      <t xml:space="preserve">s, ok. The spreadsheet should now be functional. </t>
    </r>
  </si>
  <si>
    <t>Number of cases (overall percentage for radar chart in Summary worksheet)</t>
  </si>
  <si>
    <r>
      <t xml:space="preserve">Patient 10                                              </t>
    </r>
    <r>
      <rPr>
        <i/>
        <sz val="12"/>
        <color theme="1"/>
        <rFont val="Calibri"/>
        <family val="2"/>
        <scheme val="minor"/>
      </rPr>
      <t>(this tool has been set up for up to 10 patients. If inserting details of more patients, add rows above this row so that the formulae below are not affected)</t>
    </r>
  </si>
  <si>
    <t>Answer1</t>
  </si>
  <si>
    <t>Answer5</t>
  </si>
  <si>
    <t xml:space="preserve">Male </t>
  </si>
  <si>
    <t>Answer9</t>
  </si>
  <si>
    <t>Answer10</t>
  </si>
  <si>
    <t>Answer11</t>
  </si>
  <si>
    <t>Established</t>
  </si>
  <si>
    <t>New</t>
  </si>
  <si>
    <t>Not applicable - established diagnosis of AHF</t>
  </si>
  <si>
    <t>N/A - the patient died</t>
  </si>
  <si>
    <t>Not documented</t>
  </si>
  <si>
    <t>N/A - too unstable for rehabilitation or patient died</t>
  </si>
  <si>
    <t>N/A - no escalation decision made</t>
  </si>
  <si>
    <t>N/A - no discharge summary sent</t>
  </si>
  <si>
    <t>THIS SHEET WILL BE HIDDEN</t>
  </si>
  <si>
    <t>Answer12</t>
  </si>
  <si>
    <t>Answer13</t>
  </si>
  <si>
    <t>N/A - established diagnosis of AHF or no echo done as patient died within 48 hours</t>
  </si>
  <si>
    <t>N/A - new diagnosis of AHF and patient died within 48 hours of admission</t>
  </si>
  <si>
    <t>N/A – no escalation decision made or initially made by a consultant</t>
  </si>
  <si>
    <t>N/A - no review as the patient died within 14 hours</t>
  </si>
  <si>
    <t>Report recommendation number</t>
  </si>
  <si>
    <t>Recommendation number in report</t>
  </si>
  <si>
    <t>No data/Not answered/Not documented/Unknown</t>
  </si>
  <si>
    <t>No data</t>
  </si>
  <si>
    <t>Description</t>
  </si>
  <si>
    <t>Other</t>
  </si>
  <si>
    <t>Long Term Ventilation</t>
  </si>
  <si>
    <t>https://www.ncepod.org.uk/2020ltv.html</t>
  </si>
  <si>
    <t>Not all the report recommendations have been listed here as some are not suitable for an audit tool.  A full list can be found in the report here https://www.ncepod.org.uk/2020ltv.html</t>
  </si>
  <si>
    <t>N/A - no planning for transition</t>
  </si>
  <si>
    <t>NA - no planning for transition/no clinic in place</t>
  </si>
  <si>
    <t>N/A – was admitted under care of usual LTV team</t>
  </si>
  <si>
    <t>NCEPOD does not ask for any of these data back.  It is for each Trust/Health Board to make a judgement as to whether they are meeting the recommendations.</t>
  </si>
  <si>
    <r>
      <t xml:space="preserve">This data collection tool is made up of questions which can be used to assess how well your Trust/Health Board is meeting recommendations made in </t>
    </r>
    <r>
      <rPr>
        <i/>
        <sz val="11"/>
        <color theme="1"/>
        <rFont val="Calibri"/>
        <family val="2"/>
        <scheme val="minor"/>
      </rPr>
      <t>"Balancing the Pressures"</t>
    </r>
  </si>
  <si>
    <t>AUDIT TOOL WORKSHEET</t>
  </si>
  <si>
    <t>SUMMARY WORKSHEET</t>
  </si>
  <si>
    <t>This contains summary data on the extent to which each recommendation is met.</t>
  </si>
  <si>
    <t>RECOMMENDATIONS WORKSHEET</t>
  </si>
  <si>
    <t>This is given as a percentage, and is supplemented by a traffic light system (Green, Amber, and Red) and radar chart.</t>
  </si>
  <si>
    <t>For information on the recommendation to which each question assesses, please click on the         button in the Audit Tool worksheet. This will take you to the Recommendations worksheet. Please click on the Audit tool worksheet to return to the main audit tool section.</t>
  </si>
  <si>
    <r>
      <t xml:space="preserve">Thank you for downloading the toolkit for </t>
    </r>
    <r>
      <rPr>
        <i/>
        <sz val="11"/>
        <color theme="1"/>
        <rFont val="Calibri"/>
        <family val="2"/>
        <scheme val="minor"/>
      </rPr>
      <t xml:space="preserve">''Balancing the Pressures'. </t>
    </r>
    <r>
      <rPr>
        <sz val="11"/>
        <color theme="1"/>
        <rFont val="Calibri"/>
        <family val="2"/>
        <scheme val="minor"/>
      </rPr>
      <t>We hope you find this useful.  If you have any feedback, please email us at info@ncepod.org.uk Please could you advise your local audit department if you plan to undertake this audit.  It is important that they are made aware of it for the benefit of demonstrating Trust/Health Board activity and also so that they are in a position to support you and endorse the activity for your benefit.</t>
    </r>
  </si>
  <si>
    <t>For information on the recommendation to which each question assesses, please click on the         button</t>
  </si>
  <si>
    <t>RAG system (NCEPOD recommends these are set at the following limits, however these can be adapted by your Trust/Health Board where appropriate by amending the thresholds as required)</t>
  </si>
  <si>
    <t>Discharge</t>
  </si>
  <si>
    <t>This NCEPOD study focused on a review of the quality of care provided to children and young people aged 0-24 years who were receiving long-term ventilation.</t>
  </si>
  <si>
    <t>This toolkit can be used in conjunction with the Recommendation Checklist. This can be found by clicking on the adjacent report image or this link:</t>
  </si>
  <si>
    <t>Audit Toolkit - New Initiations (tool 3 of 3)</t>
  </si>
  <si>
    <t>Long-Term Ventilation
(New Initiations' toolkit - tool 3 of 3)</t>
  </si>
  <si>
    <t>Date of initiation (month and year if full date not known)</t>
  </si>
  <si>
    <t>Age at time of initiation</t>
  </si>
  <si>
    <t>Admission</t>
  </si>
  <si>
    <t>1a</t>
  </si>
  <si>
    <t>1b</t>
  </si>
  <si>
    <t>Date of discharge to home/community from hospital after initiation (month and year if full date not known)</t>
  </si>
  <si>
    <t>Was shared decision-making undertaken at the point of initiation?</t>
  </si>
  <si>
    <t>If YES to 4a, did the decision-making process include input at all stages from:</t>
  </si>
  <si>
    <t>4a</t>
  </si>
  <si>
    <t>4b</t>
  </si>
  <si>
    <t>4c</t>
  </si>
  <si>
    <t>The parent carer?</t>
  </si>
  <si>
    <t xml:space="preserve">The multidisciplinary team (MDT) listed in Recommendation 3 (including medical and nursing staff, physiotherapy, speech and language therapy, psychology, and where applicable a specialist in tracheostomy care, palliative/hospice care, and local service planners/commissioners)?
</t>
  </si>
  <si>
    <t>The patient’s general practitioner?</t>
  </si>
  <si>
    <t>4d</t>
  </si>
  <si>
    <t>4e</t>
  </si>
  <si>
    <t>The child or young person (wherever possible)?</t>
  </si>
  <si>
    <t>4f</t>
  </si>
  <si>
    <t>The palliative care team when appropriate?</t>
  </si>
  <si>
    <t>Recommendation 4</t>
  </si>
  <si>
    <t>To be completed for patients initiated on LTV within the last 2 years (LTV centres and services including major LTV centres and any part of the LTV network)</t>
  </si>
  <si>
    <r>
      <t xml:space="preserve">Undertake shared decision-making at the point of long-term ventilation initiation, particularly if it is likely to be a life-long therapy.  </t>
    </r>
    <r>
      <rPr>
        <sz val="11"/>
        <color rgb="FF000000"/>
        <rFont val="Calibri"/>
        <family val="2"/>
        <scheme val="minor"/>
      </rPr>
      <t xml:space="preserve">The decision-making process should include input at all stages from:
a) Children and young people (where ever possible)
b) Parent carers
c) The multidisciplinary team (MDT) listed in Recommendation 3
d) The person’s general practitioner whenever practical/possible
e) Palliative care when appropriate
The process* should also include:
f) Discussions over a period of time to ensure decisions are thoroughly considered
g) Input from independent healthcare professionals for peer review/mediation as required
h) Provision of approved written and/or online information
i) Support from other families with a child on long-term ventilation should be considered
* A nationally agreed decision-making and ethical framework for long-term ventilation care as proposed by Ray et al should be considered to aid the process.  This should involve children, young people and their families as key partners in any development
Ray S et al. 2018. Towards developing an ethical framework for decision-making in LTV in children.  Archives of Disease in Childhood. 103(11): 1080-1084
</t>
    </r>
    <r>
      <rPr>
        <b/>
        <i/>
        <sz val="11"/>
        <color rgb="FF000000"/>
        <rFont val="Calibri"/>
        <family val="2"/>
        <scheme val="minor"/>
      </rPr>
      <t xml:space="preserve">Target audiences
Children and Young People, Families, Service Planners/Commissioners and Trust/Health Board Executive Committees </t>
    </r>
    <r>
      <rPr>
        <i/>
        <sz val="11"/>
        <color rgb="FF000000"/>
        <rFont val="Calibri"/>
        <family val="2"/>
        <scheme val="minor"/>
      </rPr>
      <t>with support from LTV Services, Social Care and Hospice/Respite Care, General Practice, Palliative Care, Medical and Surgical Royal Colleges, Clinical Networks, NHS England and the Departments of Health in the Welsh, Scottish and Northern Ireland Governments</t>
    </r>
  </si>
  <si>
    <t>a</t>
  </si>
  <si>
    <t>b</t>
  </si>
  <si>
    <t>c</t>
  </si>
  <si>
    <t>d</t>
  </si>
  <si>
    <t>e</t>
  </si>
  <si>
    <t>f</t>
  </si>
  <si>
    <t>Audit tools are available for ongoing care (tool 1) and hospital admissions (tool 2) are on our website</t>
  </si>
  <si>
    <t>To be completed by the clinician responsible for the patient at the time of the new initiation of LTV (we encourage you to share your results with the wider team)</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</si>
</sst>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u/>
      <sz val="11"/>
      <color theme="10"/>
      <name val="Calibri"/>
      <family val="2"/>
    </font>
    <font>
      <b/>
      <sz val="11"/>
      <name val="Calibri"/>
      <family val="2"/>
      <scheme val="minor"/>
    </font>
    <font>
      <b/>
      <sz val="11"/>
      <color theme="5"/>
      <name val="Calibri"/>
      <family val="2"/>
      <scheme val="minor"/>
    </font>
    <font>
      <b/>
      <sz val="11"/>
      <color theme="9"/>
      <name val="Calibri"/>
      <family val="2"/>
      <scheme val="minor"/>
    </font>
    <font>
      <b/>
      <sz val="11"/>
      <color rgb="FFFF0000"/>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i/>
      <sz val="12"/>
      <color theme="1"/>
      <name val="Calibri"/>
      <family val="2"/>
      <scheme val="minor"/>
    </font>
    <font>
      <b/>
      <sz val="12"/>
      <color rgb="FFFF0000"/>
      <name val="Calibri"/>
      <family val="2"/>
      <scheme val="minor"/>
    </font>
    <font>
      <sz val="11"/>
      <name val="Calibri"/>
      <family val="2"/>
      <scheme val="minor"/>
    </font>
    <font>
      <b/>
      <sz val="12"/>
      <color rgb="FFC00000"/>
      <name val="Calibri"/>
      <family val="2"/>
      <scheme val="minor"/>
    </font>
    <font>
      <b/>
      <sz val="11"/>
      <color rgb="FF000000"/>
      <name val="Calibri"/>
      <family val="2"/>
      <scheme val="minor"/>
    </font>
    <font>
      <sz val="11"/>
      <color rgb="FF000000"/>
      <name val="Calibri"/>
      <family val="2"/>
      <scheme val="minor"/>
    </font>
    <font>
      <b/>
      <i/>
      <sz val="11"/>
      <color rgb="FF000000"/>
      <name val="Calibri"/>
      <family val="2"/>
      <scheme val="minor"/>
    </font>
    <font>
      <i/>
      <sz val="11"/>
      <color rgb="FF000000"/>
      <name val="Calibri"/>
      <family val="2"/>
      <scheme val="minor"/>
    </font>
    <font>
      <b/>
      <sz val="14"/>
      <color rgb="FFC00000"/>
      <name val="Calibri"/>
      <family val="2"/>
      <scheme val="minor"/>
    </font>
    <font>
      <sz val="11"/>
      <color rgb="FFC00000"/>
      <name val="Calibri"/>
      <family val="2"/>
      <scheme val="minor"/>
    </font>
    <font>
      <b/>
      <sz val="11"/>
      <color rgb="FFC00000"/>
      <name val="Calibri"/>
      <family val="2"/>
      <scheme val="minor"/>
    </font>
    <font>
      <b/>
      <sz val="14"/>
      <name val="Calibri"/>
      <family val="2"/>
      <scheme val="minor"/>
    </font>
    <font>
      <sz val="12"/>
      <color theme="0"/>
      <name val="Calibri"/>
      <family val="2"/>
      <scheme val="minor"/>
    </font>
    <font>
      <b/>
      <sz val="12"/>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indexed="64"/>
      </right>
      <top/>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47">
    <xf numFmtId="0" fontId="0" fillId="0" borderId="0" xfId="0"/>
    <xf numFmtId="0" fontId="0" fillId="2" borderId="0" xfId="0" applyFill="1" applyProtection="1">
      <protection locked="0"/>
    </xf>
    <xf numFmtId="0" fontId="0" fillId="2" borderId="0" xfId="0" applyFill="1"/>
    <xf numFmtId="0" fontId="0" fillId="2" borderId="0" xfId="0" applyFill="1" applyAlignment="1" applyProtection="1">
      <protection locked="0"/>
    </xf>
    <xf numFmtId="0" fontId="0" fillId="2" borderId="0" xfId="0" applyFill="1" applyAlignment="1" applyProtection="1">
      <alignment wrapText="1"/>
      <protection locked="0"/>
    </xf>
    <xf numFmtId="0" fontId="0" fillId="2" borderId="0" xfId="0" applyFill="1" applyAlignment="1">
      <alignment wrapText="1"/>
    </xf>
    <xf numFmtId="0" fontId="2" fillId="2" borderId="0" xfId="0" applyFont="1" applyFill="1" applyProtection="1"/>
    <xf numFmtId="0" fontId="0" fillId="2" borderId="0" xfId="0" applyFill="1" applyProtection="1"/>
    <xf numFmtId="0" fontId="0" fillId="2" borderId="0" xfId="0" applyFill="1" applyAlignment="1" applyProtection="1">
      <alignment wrapText="1"/>
    </xf>
    <xf numFmtId="0" fontId="0" fillId="2" borderId="0" xfId="0" applyFont="1" applyFill="1" applyProtection="1"/>
    <xf numFmtId="0" fontId="2" fillId="2" borderId="0" xfId="0" applyFont="1" applyFill="1"/>
    <xf numFmtId="0" fontId="0" fillId="0" borderId="0" xfId="0" applyFont="1" applyFill="1" applyAlignment="1">
      <alignment horizontal="left" vertical="top" wrapText="1"/>
    </xf>
    <xf numFmtId="0" fontId="0" fillId="0" borderId="0" xfId="0" applyAlignment="1">
      <alignment horizontal="center"/>
    </xf>
    <xf numFmtId="0" fontId="2" fillId="2" borderId="8" xfId="0" applyFont="1" applyFill="1" applyBorder="1" applyAlignment="1">
      <alignment horizontal="center"/>
    </xf>
    <xf numFmtId="0" fontId="0" fillId="3" borderId="1" xfId="0" applyFill="1" applyBorder="1" applyAlignment="1">
      <alignment horizontal="center"/>
    </xf>
    <xf numFmtId="0" fontId="0" fillId="2" borderId="0" xfId="0" applyFill="1" applyAlignment="1">
      <alignment horizontal="center"/>
    </xf>
    <xf numFmtId="0" fontId="2" fillId="0" borderId="0" xfId="0" applyFont="1" applyFill="1" applyAlignment="1">
      <alignment horizontal="left" vertical="top" wrapText="1"/>
    </xf>
    <xf numFmtId="1" fontId="2" fillId="2" borderId="0" xfId="0" applyNumberFormat="1" applyFont="1" applyFill="1"/>
    <xf numFmtId="0" fontId="8" fillId="2" borderId="1" xfId="0" applyFont="1" applyFill="1" applyBorder="1"/>
    <xf numFmtId="1" fontId="8" fillId="2" borderId="1" xfId="0" applyNumberFormat="1" applyFont="1" applyFill="1" applyBorder="1"/>
    <xf numFmtId="0" fontId="7" fillId="2" borderId="1" xfId="0" applyFont="1" applyFill="1" applyBorder="1"/>
    <xf numFmtId="1" fontId="7" fillId="2" borderId="1" xfId="0" applyNumberFormat="1" applyFont="1" applyFill="1" applyBorder="1" applyAlignment="1">
      <alignment horizontal="right"/>
    </xf>
    <xf numFmtId="0" fontId="9" fillId="0" borderId="1" xfId="0" applyFont="1" applyBorder="1"/>
    <xf numFmtId="0" fontId="9" fillId="0" borderId="7" xfId="0" applyFont="1" applyBorder="1" applyAlignment="1">
      <alignment horizontal="right"/>
    </xf>
    <xf numFmtId="0" fontId="11" fillId="0" borderId="0" xfId="0" applyFont="1" applyAlignment="1">
      <alignment horizontal="center" vertical="top" wrapText="1"/>
    </xf>
    <xf numFmtId="0" fontId="14" fillId="2" borderId="1" xfId="0" applyFont="1" applyFill="1" applyBorder="1" applyAlignment="1">
      <alignment horizontal="left" vertical="top" wrapText="1"/>
    </xf>
    <xf numFmtId="0" fontId="14" fillId="2" borderId="0" xfId="0" applyFont="1" applyFill="1" applyAlignment="1">
      <alignment horizontal="left" vertical="top" wrapText="1"/>
    </xf>
    <xf numFmtId="0" fontId="11" fillId="0" borderId="0" xfId="0" applyFont="1" applyBorder="1" applyAlignment="1">
      <alignment horizontal="center" vertical="top" wrapText="1"/>
    </xf>
    <xf numFmtId="0" fontId="11" fillId="0" borderId="0" xfId="0" applyFont="1" applyAlignment="1">
      <alignment horizontal="left" vertical="top" wrapText="1"/>
    </xf>
    <xf numFmtId="1" fontId="11" fillId="0" borderId="0" xfId="0" applyNumberFormat="1" applyFont="1" applyAlignment="1">
      <alignment horizontal="left" vertical="top" wrapText="1"/>
    </xf>
    <xf numFmtId="0" fontId="11" fillId="0" borderId="0" xfId="0" applyFont="1" applyFill="1" applyAlignment="1">
      <alignment horizontal="left" vertical="top" wrapText="1"/>
    </xf>
    <xf numFmtId="0" fontId="11" fillId="4" borderId="1" xfId="0" applyFont="1" applyFill="1" applyBorder="1" applyAlignment="1">
      <alignment horizontal="center" vertical="top" wrapText="1"/>
    </xf>
    <xf numFmtId="0" fontId="0" fillId="0" borderId="0" xfId="0" applyBorder="1"/>
    <xf numFmtId="0" fontId="0" fillId="0" borderId="0" xfId="0" applyFill="1" applyBorder="1" applyAlignment="1">
      <alignment horizontal="left"/>
    </xf>
    <xf numFmtId="0" fontId="17" fillId="0" borderId="0" xfId="0" applyFont="1"/>
    <xf numFmtId="0" fontId="1" fillId="0" borderId="0" xfId="0" applyFont="1"/>
    <xf numFmtId="0" fontId="14" fillId="2" borderId="3" xfId="0" applyFont="1" applyFill="1" applyBorder="1" applyAlignment="1">
      <alignment horizontal="left" vertical="top" wrapText="1"/>
    </xf>
    <xf numFmtId="0" fontId="16" fillId="2" borderId="0" xfId="0" applyFont="1" applyFill="1" applyAlignment="1">
      <alignment horizontal="left" vertical="top" wrapText="1"/>
    </xf>
    <xf numFmtId="0" fontId="13" fillId="2" borderId="4" xfId="0" applyFont="1" applyFill="1" applyBorder="1" applyAlignment="1">
      <alignment horizontal="left" vertical="top" wrapText="1"/>
    </xf>
    <xf numFmtId="0" fontId="14" fillId="2" borderId="4" xfId="0" applyFont="1" applyFill="1" applyBorder="1" applyAlignment="1">
      <alignment horizontal="left" vertical="top" wrapText="1"/>
    </xf>
    <xf numFmtId="0" fontId="10" fillId="2" borderId="11" xfId="0" applyFont="1" applyFill="1" applyBorder="1" applyAlignment="1">
      <alignment horizontal="left" vertical="top" wrapText="1"/>
    </xf>
    <xf numFmtId="0" fontId="11" fillId="2" borderId="3" xfId="0" applyFont="1" applyFill="1" applyBorder="1" applyAlignment="1">
      <alignment horizontal="center" vertical="top" wrapText="1"/>
    </xf>
    <xf numFmtId="0" fontId="11" fillId="2" borderId="12" xfId="0" applyFont="1" applyFill="1" applyBorder="1" applyAlignment="1">
      <alignment horizontal="center" vertical="top" wrapText="1"/>
    </xf>
    <xf numFmtId="0" fontId="11" fillId="2" borderId="9" xfId="0" applyFont="1" applyFill="1" applyBorder="1" applyAlignment="1">
      <alignment horizontal="center" vertical="top" wrapText="1"/>
    </xf>
    <xf numFmtId="0" fontId="11" fillId="0" borderId="0" xfId="0" applyFont="1" applyBorder="1" applyAlignment="1">
      <alignment horizontal="left" vertical="top" wrapText="1"/>
    </xf>
    <xf numFmtId="1" fontId="13" fillId="0" borderId="1" xfId="0" applyNumberFormat="1" applyFont="1" applyFill="1" applyBorder="1" applyAlignment="1">
      <alignment horizontal="left" vertical="top" wrapText="1"/>
    </xf>
    <xf numFmtId="0" fontId="11" fillId="4" borderId="0" xfId="0" applyFont="1" applyFill="1" applyAlignment="1">
      <alignment horizontal="center" vertical="top" wrapText="1"/>
    </xf>
    <xf numFmtId="0" fontId="11" fillId="4" borderId="0" xfId="0" applyFont="1" applyFill="1" applyAlignment="1">
      <alignment horizontal="left" vertical="top" wrapText="1"/>
    </xf>
    <xf numFmtId="1" fontId="14" fillId="0" borderId="1" xfId="0" applyNumberFormat="1" applyFont="1" applyFill="1" applyBorder="1" applyAlignment="1">
      <alignment horizontal="left" vertical="top" wrapText="1"/>
    </xf>
    <xf numFmtId="1" fontId="11" fillId="4" borderId="0" xfId="0" applyNumberFormat="1" applyFont="1" applyFill="1" applyAlignment="1">
      <alignment horizontal="left" vertical="top" wrapText="1"/>
    </xf>
    <xf numFmtId="0" fontId="11" fillId="2" borderId="0" xfId="0" applyFont="1" applyFill="1" applyAlignment="1">
      <alignment horizontal="left" vertical="top" wrapText="1"/>
    </xf>
    <xf numFmtId="0" fontId="14" fillId="0" borderId="0" xfId="0" applyFont="1" applyAlignment="1">
      <alignment horizontal="center" vertical="top" wrapText="1"/>
    </xf>
    <xf numFmtId="0" fontId="14" fillId="0" borderId="0" xfId="0" applyFont="1" applyBorder="1" applyAlignment="1">
      <alignment horizontal="center" vertical="top" wrapText="1"/>
    </xf>
    <xf numFmtId="0" fontId="11" fillId="0" borderId="1" xfId="0" applyFont="1" applyFill="1" applyBorder="1" applyAlignment="1">
      <alignment horizontal="center" vertical="top" wrapText="1"/>
    </xf>
    <xf numFmtId="0" fontId="14" fillId="4" borderId="1" xfId="0" applyFont="1" applyFill="1" applyBorder="1" applyAlignment="1">
      <alignment horizontal="center" vertical="top" wrapText="1"/>
    </xf>
    <xf numFmtId="0" fontId="5" fillId="0" borderId="0" xfId="1" applyAlignment="1" applyProtection="1"/>
    <xf numFmtId="1" fontId="6" fillId="0" borderId="1" xfId="0" applyNumberFormat="1" applyFont="1" applyFill="1" applyBorder="1" applyAlignment="1">
      <alignment horizontal="center"/>
    </xf>
    <xf numFmtId="0" fontId="10" fillId="0" borderId="1" xfId="0" applyFont="1" applyFill="1" applyBorder="1" applyAlignment="1">
      <alignment horizontal="left" vertical="top" wrapText="1"/>
    </xf>
    <xf numFmtId="0" fontId="10" fillId="4" borderId="0" xfId="0" applyFont="1" applyFill="1" applyAlignment="1">
      <alignment horizontal="center" vertical="top" wrapText="1"/>
    </xf>
    <xf numFmtId="0" fontId="10" fillId="4" borderId="0" xfId="0" applyFont="1" applyFill="1" applyAlignment="1">
      <alignment horizontal="left" vertical="top" wrapText="1"/>
    </xf>
    <xf numFmtId="0" fontId="10" fillId="0" borderId="0" xfId="0" applyFont="1" applyAlignment="1">
      <alignment horizontal="left" vertical="top" wrapText="1"/>
    </xf>
    <xf numFmtId="0" fontId="2" fillId="0" borderId="1" xfId="0" applyFont="1" applyFill="1" applyBorder="1" applyAlignment="1">
      <alignment horizontal="left" vertical="top" wrapText="1"/>
    </xf>
    <xf numFmtId="0" fontId="0" fillId="0" borderId="0" xfId="0" applyAlignment="1">
      <alignment vertical="top" wrapText="1"/>
    </xf>
    <xf numFmtId="0" fontId="0" fillId="0" borderId="0" xfId="0" applyAlignment="1">
      <alignment vertical="top" wrapText="1"/>
    </xf>
    <xf numFmtId="0" fontId="1" fillId="0" borderId="0" xfId="0" applyFont="1" applyAlignment="1">
      <alignment vertical="top" wrapText="1"/>
    </xf>
    <xf numFmtId="0" fontId="12" fillId="2" borderId="1" xfId="0" applyFont="1" applyFill="1" applyBorder="1" applyAlignment="1">
      <alignment vertical="top" wrapText="1"/>
    </xf>
    <xf numFmtId="0" fontId="11" fillId="0" borderId="1" xfId="0" applyFont="1" applyFill="1" applyBorder="1" applyAlignment="1">
      <alignment vertical="top" wrapText="1"/>
    </xf>
    <xf numFmtId="0" fontId="12" fillId="0" borderId="0" xfId="0" applyFont="1" applyAlignment="1">
      <alignment vertical="top"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1" fontId="11" fillId="0" borderId="0" xfId="0" applyNumberFormat="1" applyFont="1" applyAlignment="1">
      <alignment horizontal="center" vertical="center" wrapText="1"/>
    </xf>
    <xf numFmtId="1" fontId="14"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0" borderId="0" xfId="0" applyFont="1" applyFill="1" applyAlignment="1">
      <alignment horizontal="center" vertical="center" wrapText="1"/>
    </xf>
    <xf numFmtId="0" fontId="14" fillId="0" borderId="0" xfId="0" applyFont="1" applyAlignment="1">
      <alignment horizontal="center" vertical="center" wrapText="1"/>
    </xf>
    <xf numFmtId="0" fontId="0" fillId="0" borderId="0" xfId="0" applyAlignment="1">
      <alignment vertical="top" wrapText="1"/>
    </xf>
    <xf numFmtId="0" fontId="19" fillId="0" borderId="1" xfId="0" applyFont="1" applyBorder="1" applyAlignment="1">
      <alignment vertical="top" wrapText="1"/>
    </xf>
    <xf numFmtId="14" fontId="11" fillId="0" borderId="0" xfId="0" applyNumberFormat="1" applyFont="1" applyFill="1" applyBorder="1" applyAlignment="1">
      <alignment horizontal="center" vertical="top" wrapText="1"/>
    </xf>
    <xf numFmtId="0" fontId="11" fillId="0" borderId="1" xfId="0" applyFont="1" applyFill="1" applyBorder="1" applyAlignment="1">
      <alignment horizontal="left" vertical="top" wrapText="1"/>
    </xf>
    <xf numFmtId="0" fontId="11" fillId="0" borderId="15" xfId="0" applyFont="1" applyBorder="1" applyAlignment="1">
      <alignment horizontal="left" vertical="top" wrapText="1"/>
    </xf>
    <xf numFmtId="0" fontId="11"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0" borderId="0" xfId="0" applyFont="1" applyAlignment="1">
      <alignment horizontal="center" vertical="center"/>
    </xf>
    <xf numFmtId="0" fontId="11" fillId="0" borderId="0" xfId="0" applyFont="1" applyFill="1" applyAlignment="1">
      <alignment vertical="center"/>
    </xf>
    <xf numFmtId="0" fontId="0" fillId="0" borderId="0" xfId="0" applyAlignment="1">
      <alignment vertical="top" wrapText="1"/>
    </xf>
    <xf numFmtId="0" fontId="9" fillId="0" borderId="0" xfId="0" applyFont="1" applyBorder="1"/>
    <xf numFmtId="0" fontId="9" fillId="0" borderId="0" xfId="0" applyFont="1" applyBorder="1" applyAlignment="1">
      <alignment horizontal="right"/>
    </xf>
    <xf numFmtId="0" fontId="1" fillId="0" borderId="0" xfId="0" applyFont="1" applyAlignment="1">
      <alignment horizontal="center"/>
    </xf>
    <xf numFmtId="1" fontId="0" fillId="3" borderId="1" xfId="0" applyNumberFormat="1" applyFill="1" applyBorder="1" applyAlignment="1">
      <alignment horizontal="center"/>
    </xf>
    <xf numFmtId="0" fontId="10" fillId="0" borderId="0" xfId="0" applyFont="1" applyFill="1" applyBorder="1" applyAlignment="1">
      <alignment horizontal="left" vertical="top" wrapText="1"/>
    </xf>
    <xf numFmtId="0" fontId="9" fillId="0" borderId="0" xfId="0" applyFont="1" applyAlignment="1">
      <alignment horizontal="center"/>
    </xf>
    <xf numFmtId="0" fontId="18" fillId="0" borderId="14" xfId="0" applyFont="1" applyBorder="1" applyAlignment="1">
      <alignment horizontal="left" vertical="top" wrapText="1"/>
    </xf>
    <xf numFmtId="0" fontId="0" fillId="0" borderId="0" xfId="0" applyAlignment="1">
      <alignment vertical="top" wrapText="1"/>
    </xf>
    <xf numFmtId="0" fontId="0" fillId="0" borderId="6" xfId="0" applyBorder="1" applyAlignment="1">
      <alignment horizontal="center"/>
    </xf>
    <xf numFmtId="0" fontId="0" fillId="0" borderId="7" xfId="0" applyBorder="1" applyAlignment="1">
      <alignment horizontal="center"/>
    </xf>
    <xf numFmtId="0" fontId="23" fillId="2" borderId="0" xfId="0" applyFont="1" applyFill="1"/>
    <xf numFmtId="0" fontId="24" fillId="2" borderId="0" xfId="0" applyFont="1" applyFill="1"/>
    <xf numFmtId="0" fontId="25" fillId="2" borderId="0" xfId="0" applyFont="1" applyFill="1"/>
    <xf numFmtId="0" fontId="25" fillId="2" borderId="0" xfId="0" applyFont="1" applyFill="1" applyProtection="1"/>
    <xf numFmtId="0" fontId="26" fillId="2" borderId="0" xfId="0" applyFont="1" applyFill="1" applyAlignment="1" applyProtection="1">
      <alignment horizontal="center"/>
      <protection locked="0"/>
    </xf>
    <xf numFmtId="0" fontId="2" fillId="2" borderId="16" xfId="0" applyFont="1" applyFill="1" applyBorder="1" applyAlignment="1">
      <alignment horizontal="center"/>
    </xf>
    <xf numFmtId="0" fontId="11" fillId="2" borderId="17" xfId="0" applyFont="1" applyFill="1" applyBorder="1" applyAlignment="1">
      <alignment horizontal="center" vertical="top" wrapText="1"/>
    </xf>
    <xf numFmtId="0" fontId="13" fillId="0" borderId="4" xfId="0" applyFont="1" applyFill="1" applyBorder="1" applyAlignment="1">
      <alignment horizontal="center" vertical="top" wrapText="1"/>
    </xf>
    <xf numFmtId="0" fontId="0" fillId="0" borderId="0" xfId="0" applyAlignment="1">
      <alignment vertical="top" wrapText="1"/>
    </xf>
    <xf numFmtId="0" fontId="10" fillId="0" borderId="15" xfId="0" applyFont="1" applyBorder="1" applyAlignment="1">
      <alignment horizontal="center" vertical="top" wrapText="1"/>
    </xf>
    <xf numFmtId="0" fontId="10" fillId="0" borderId="14" xfId="0" applyFont="1" applyBorder="1" applyAlignment="1">
      <alignment horizontal="center" vertical="top" wrapText="1"/>
    </xf>
    <xf numFmtId="0" fontId="13" fillId="0" borderId="13" xfId="0" applyFont="1" applyFill="1" applyBorder="1" applyAlignment="1">
      <alignment horizontal="center" vertical="top" wrapText="1"/>
    </xf>
    <xf numFmtId="0" fontId="19" fillId="0" borderId="0" xfId="0" applyFont="1"/>
    <xf numFmtId="0" fontId="0" fillId="0" borderId="0" xfId="0" applyFill="1"/>
    <xf numFmtId="0" fontId="20" fillId="0" borderId="0" xfId="0" applyFont="1" applyAlignment="1">
      <alignment vertical="center"/>
    </xf>
    <xf numFmtId="0" fontId="0" fillId="0" borderId="0" xfId="0" applyAlignment="1"/>
    <xf numFmtId="0" fontId="0" fillId="0" borderId="0" xfId="0" applyFill="1" applyAlignment="1">
      <alignment vertical="top" wrapText="1"/>
    </xf>
    <xf numFmtId="0" fontId="0" fillId="0" borderId="0" xfId="0" applyBorder="1" applyAlignment="1">
      <alignment vertical="center"/>
    </xf>
    <xf numFmtId="0" fontId="0" fillId="0" borderId="6" xfId="0" applyBorder="1" applyAlignment="1">
      <alignment vertical="center" wrapText="1"/>
    </xf>
    <xf numFmtId="0" fontId="0" fillId="2" borderId="0" xfId="0" applyFill="1" applyAlignment="1" applyProtection="1">
      <alignment vertical="top" wrapText="1"/>
      <protection locked="0"/>
    </xf>
    <xf numFmtId="0" fontId="0" fillId="0" borderId="0" xfId="0" applyAlignment="1">
      <alignment wrapText="1"/>
    </xf>
    <xf numFmtId="0" fontId="0" fillId="2" borderId="0" xfId="0" applyFill="1" applyAlignment="1" applyProtection="1">
      <alignment wrapText="1"/>
      <protection locked="0"/>
    </xf>
    <xf numFmtId="0" fontId="0" fillId="0" borderId="0" xfId="0" applyAlignment="1">
      <alignment vertical="top" wrapText="1"/>
    </xf>
    <xf numFmtId="0" fontId="25" fillId="0" borderId="0" xfId="0" applyFont="1" applyFill="1" applyAlignment="1" applyProtection="1">
      <alignment vertical="top" wrapText="1"/>
      <protection locked="0"/>
    </xf>
    <xf numFmtId="0" fontId="0" fillId="0" borderId="0" xfId="0" applyFill="1" applyAlignment="1"/>
    <xf numFmtId="0" fontId="25" fillId="0" borderId="0" xfId="0" applyFont="1" applyFill="1" applyAlignment="1" applyProtection="1">
      <alignment vertical="top"/>
      <protection locked="0"/>
    </xf>
    <xf numFmtId="0" fontId="19" fillId="0" borderId="0" xfId="0" applyFont="1" applyFill="1" applyAlignment="1">
      <alignment wrapText="1"/>
    </xf>
    <xf numFmtId="0" fontId="18" fillId="2" borderId="6" xfId="0" applyFont="1" applyFill="1" applyBorder="1" applyAlignment="1">
      <alignment horizontal="left" vertical="top" wrapText="1"/>
    </xf>
    <xf numFmtId="0" fontId="18" fillId="2" borderId="10" xfId="0" applyFont="1" applyFill="1" applyBorder="1" applyAlignment="1">
      <alignment horizontal="left" vertical="top" wrapText="1"/>
    </xf>
    <xf numFmtId="0" fontId="11" fillId="0" borderId="4" xfId="0" applyFont="1" applyBorder="1" applyAlignment="1">
      <alignment horizontal="center" vertical="top" wrapText="1"/>
    </xf>
    <xf numFmtId="0" fontId="10" fillId="0" borderId="4" xfId="0" applyFont="1" applyBorder="1" applyAlignment="1">
      <alignment horizontal="center" vertical="top" wrapText="1"/>
    </xf>
    <xf numFmtId="0" fontId="18" fillId="0" borderId="15" xfId="0" applyFont="1" applyBorder="1" applyAlignment="1">
      <alignment horizontal="left" vertical="top" wrapText="1"/>
    </xf>
    <xf numFmtId="0" fontId="10" fillId="0" borderId="13" xfId="0" applyFont="1" applyFill="1" applyBorder="1" applyAlignment="1">
      <alignment horizontal="center" vertical="top" wrapText="1"/>
    </xf>
    <xf numFmtId="0" fontId="10" fillId="0" borderId="15" xfId="0" applyFont="1" applyFill="1" applyBorder="1" applyAlignment="1">
      <alignment horizontal="center" vertical="top" wrapText="1"/>
    </xf>
    <xf numFmtId="0" fontId="0" fillId="0" borderId="14" xfId="0" applyBorder="1" applyAlignment="1">
      <alignment horizontal="center" vertical="top" wrapText="1"/>
    </xf>
    <xf numFmtId="0" fontId="2" fillId="2" borderId="0" xfId="0" applyFont="1" applyFill="1" applyBorder="1" applyAlignment="1">
      <alignment horizontal="center" vertical="top" wrapText="1"/>
    </xf>
    <xf numFmtId="0" fontId="0" fillId="0" borderId="0" xfId="0" applyBorder="1" applyAlignment="1">
      <alignment horizontal="center" vertical="top"/>
    </xf>
    <xf numFmtId="0" fontId="2" fillId="2" borderId="5" xfId="0" applyFont="1" applyFill="1" applyBorder="1" applyAlignment="1" applyProtection="1">
      <alignment vertical="center" wrapText="1"/>
      <protection locked="0"/>
    </xf>
    <xf numFmtId="0" fontId="0" fillId="0" borderId="6" xfId="0" applyBorder="1" applyAlignment="1">
      <alignment vertical="center" wrapText="1"/>
    </xf>
    <xf numFmtId="0" fontId="0" fillId="0" borderId="7" xfId="0" applyBorder="1" applyAlignment="1">
      <alignment vertical="center" wrapText="1"/>
    </xf>
    <xf numFmtId="0" fontId="2" fillId="2" borderId="1" xfId="0" applyFont="1" applyFill="1" applyBorder="1" applyAlignment="1">
      <alignment horizontal="left" wrapText="1"/>
    </xf>
    <xf numFmtId="0" fontId="2" fillId="2" borderId="1" xfId="0" applyFont="1" applyFill="1" applyBorder="1" applyAlignment="1">
      <alignment horizontal="center"/>
    </xf>
    <xf numFmtId="0" fontId="2" fillId="2" borderId="0" xfId="0" applyFont="1" applyFill="1" applyBorder="1" applyAlignment="1">
      <alignment horizontal="center" vertical="center" wrapText="1"/>
    </xf>
    <xf numFmtId="0" fontId="0" fillId="0" borderId="0" xfId="0" applyBorder="1" applyAlignment="1">
      <alignment vertical="center"/>
    </xf>
    <xf numFmtId="0" fontId="3" fillId="0" borderId="0" xfId="0" applyFont="1" applyFill="1" applyBorder="1" applyAlignment="1">
      <alignment horizontal="center" vertical="top" wrapText="1"/>
    </xf>
    <xf numFmtId="0" fontId="0" fillId="0" borderId="0" xfId="0" applyBorder="1" applyAlignment="1">
      <alignment horizontal="center" vertical="top" wrapText="1"/>
    </xf>
    <xf numFmtId="0" fontId="27" fillId="0" borderId="0" xfId="0" applyFont="1" applyFill="1" applyAlignment="1">
      <alignment horizontal="left" vertical="top" wrapText="1"/>
    </xf>
    <xf numFmtId="0" fontId="28" fillId="4" borderId="0" xfId="0" applyFont="1" applyFill="1" applyAlignment="1">
      <alignment horizontal="left" vertical="top" wrapText="1"/>
    </xf>
    <xf numFmtId="0" fontId="28" fillId="4" borderId="0" xfId="0" applyFont="1" applyFill="1" applyAlignment="1">
      <alignment horizontal="center" vertical="top" wrapText="1"/>
    </xf>
    <xf numFmtId="0" fontId="27" fillId="0" borderId="0" xfId="0" applyFont="1" applyFill="1" applyAlignment="1">
      <alignment horizontal="center" vertical="center" wrapText="1"/>
    </xf>
    <xf numFmtId="1" fontId="27" fillId="0" borderId="0" xfId="0" applyNumberFormat="1" applyFont="1" applyFill="1" applyAlignment="1">
      <alignment horizontal="left" vertical="top" wrapText="1"/>
    </xf>
    <xf numFmtId="1" fontId="27" fillId="0" borderId="0" xfId="0" applyNumberFormat="1" applyFont="1" applyFill="1" applyAlignment="1">
      <alignment horizontal="center" vertical="center" wrapText="1"/>
    </xf>
  </cellXfs>
  <cellStyles count="2">
    <cellStyle name="Hyperlink" xfId="1" builtinId="8"/>
    <cellStyle name="Normal" xfId="0" builtinId="0"/>
  </cellStyles>
  <dxfs count="6">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rgb="FFC00000"/>
        </patternFill>
      </fill>
    </dxf>
    <dxf>
      <fill>
        <patternFill>
          <bgColor rgb="FFC0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6" Type="http://schemas.openxmlformats.org/officeDocument/2006/relationships/image" Target="../media/image3.jpeg"/><Relationship Id="rId5" Type="http://schemas.openxmlformats.org/officeDocument/2006/relationships/hyperlink" Target="https://www.ncepod.org.uk/2020ltv.html" TargetMode="External"/><Relationship Id="rId4" Type="http://schemas.openxmlformats.org/officeDocument/2006/relationships/hyperlink" Target="https://www.ncepod.org.uk/2019pe.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4"/><Relationship Id="rId13" Type="http://schemas.openxmlformats.org/officeDocument/2006/relationships/hyperlink" Target="#Recommendations!B22"/><Relationship Id="rId3" Type="http://schemas.openxmlformats.org/officeDocument/2006/relationships/hyperlink" Target="#Recommendations!B5"/><Relationship Id="rId7" Type="http://schemas.openxmlformats.org/officeDocument/2006/relationships/hyperlink" Target="#Recommendations!B12"/><Relationship Id="rId12" Type="http://schemas.openxmlformats.org/officeDocument/2006/relationships/hyperlink" Target="#Recommendations!B19"/><Relationship Id="rId2" Type="http://schemas.openxmlformats.org/officeDocument/2006/relationships/image" Target="../media/image2.gif"/><Relationship Id="rId16" Type="http://schemas.openxmlformats.org/officeDocument/2006/relationships/hyperlink" Target="#Recommendations!A4"/><Relationship Id="rId1" Type="http://schemas.openxmlformats.org/officeDocument/2006/relationships/hyperlink" Target="#Recommendations!B6"/><Relationship Id="rId6" Type="http://schemas.openxmlformats.org/officeDocument/2006/relationships/hyperlink" Target="#Recommendations!B10"/><Relationship Id="rId11" Type="http://schemas.openxmlformats.org/officeDocument/2006/relationships/hyperlink" Target="#Recommendations!B18"/><Relationship Id="rId5" Type="http://schemas.openxmlformats.org/officeDocument/2006/relationships/hyperlink" Target="#Recommendations!B8"/><Relationship Id="rId15" Type="http://schemas.openxmlformats.org/officeDocument/2006/relationships/hyperlink" Target="#Recommendations!B24"/><Relationship Id="rId10" Type="http://schemas.openxmlformats.org/officeDocument/2006/relationships/hyperlink" Target="#Recommendations!B15"/><Relationship Id="rId4" Type="http://schemas.openxmlformats.org/officeDocument/2006/relationships/hyperlink" Target="#Recommendations!B4"/><Relationship Id="rId9" Type="http://schemas.openxmlformats.org/officeDocument/2006/relationships/hyperlink" Target="#Recommendations!B16"/><Relationship Id="rId14" Type="http://schemas.openxmlformats.org/officeDocument/2006/relationships/hyperlink" Target="#Recommendations!B23"/></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Recommendations!A4"/></Relationships>
</file>

<file path=xl/drawings/drawing1.xml><?xml version="1.0" encoding="utf-8"?>
<xdr:wsDr xmlns:xdr="http://schemas.openxmlformats.org/drawingml/2006/spreadsheetDrawing" xmlns:a="http://schemas.openxmlformats.org/drawingml/2006/main">
  <xdr:twoCellAnchor editAs="oneCell">
    <xdr:from>
      <xdr:col>1</xdr:col>
      <xdr:colOff>1933575</xdr:colOff>
      <xdr:row>0</xdr:row>
      <xdr:rowOff>38100</xdr:rowOff>
    </xdr:from>
    <xdr:to>
      <xdr:col>1</xdr:col>
      <xdr:colOff>3743325</xdr:colOff>
      <xdr:row>2</xdr:row>
      <xdr:rowOff>167447</xdr:rowOff>
    </xdr:to>
    <xdr:pic>
      <xdr:nvPicPr>
        <xdr:cNvPr id="2" name="Picture 1" descr="NCEPOD Logo.bmp">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629275" y="38100"/>
          <a:ext cx="1809750" cy="510347"/>
        </a:xfrm>
        <a:prstGeom prst="rect">
          <a:avLst/>
        </a:prstGeom>
      </xdr:spPr>
    </xdr:pic>
    <xdr:clientData/>
  </xdr:twoCellAnchor>
  <xdr:twoCellAnchor editAs="oneCell">
    <xdr:from>
      <xdr:col>1</xdr:col>
      <xdr:colOff>5534025</xdr:colOff>
      <xdr:row>14</xdr:row>
      <xdr:rowOff>19050</xdr:rowOff>
    </xdr:from>
    <xdr:to>
      <xdr:col>1</xdr:col>
      <xdr:colOff>5715000</xdr:colOff>
      <xdr:row>14</xdr:row>
      <xdr:rowOff>191357</xdr:rowOff>
    </xdr:to>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53525" y="4010025"/>
          <a:ext cx="180975" cy="172307"/>
        </a:xfrm>
        <a:prstGeom prst="rect">
          <a:avLst/>
        </a:prstGeom>
        <a:noFill/>
      </xdr:spPr>
    </xdr:pic>
    <xdr:clientData/>
  </xdr:twoCellAnchor>
  <xdr:twoCellAnchor>
    <xdr:from>
      <xdr:col>0</xdr:col>
      <xdr:colOff>523875</xdr:colOff>
      <xdr:row>6</xdr:row>
      <xdr:rowOff>152399</xdr:rowOff>
    </xdr:from>
    <xdr:to>
      <xdr:col>0</xdr:col>
      <xdr:colOff>1190625</xdr:colOff>
      <xdr:row>8</xdr:row>
      <xdr:rowOff>695324</xdr:rowOff>
    </xdr:to>
    <xdr:sp macro="" textlink="">
      <xdr:nvSpPr>
        <xdr:cNvPr id="4" name="Text Box 1">
          <a:hlinkClick xmlns:r="http://schemas.openxmlformats.org/officeDocument/2006/relationships" r:id="rId4"/>
          <a:extLst>
            <a:ext uri="{FF2B5EF4-FFF2-40B4-BE49-F238E27FC236}">
              <a16:creationId xmlns="" xmlns:a16="http://schemas.microsoft.com/office/drawing/2014/main" id="{00000000-0008-0000-0000-000004000000}"/>
            </a:ext>
          </a:extLst>
        </xdr:cNvPr>
        <xdr:cNvSpPr txBox="1">
          <a:spLocks noChangeArrowheads="1"/>
        </xdr:cNvSpPr>
      </xdr:nvSpPr>
      <xdr:spPr bwMode="auto">
        <a:xfrm>
          <a:off x="523875" y="1390649"/>
          <a:ext cx="666750" cy="73342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GB" sz="1100">
              <a:hlinkClick xmlns:r="http://schemas.openxmlformats.org/officeDocument/2006/relationships" r:id=""/>
            </a:rPr>
            <a:t>https://www.ncepod.org.uk/2020ltv.html</a:t>
          </a:r>
          <a:endParaRPr lang="en-GB" sz="1100" b="0" i="0" u="none" strike="noStrike" baseline="0">
            <a:solidFill>
              <a:srgbClr val="000000"/>
            </a:solidFill>
            <a:latin typeface="Calibri"/>
            <a:cs typeface="Calibri"/>
          </a:endParaRPr>
        </a:p>
      </xdr:txBody>
    </xdr:sp>
    <xdr:clientData/>
  </xdr:twoCellAnchor>
  <xdr:twoCellAnchor editAs="oneCell">
    <xdr:from>
      <xdr:col>0</xdr:col>
      <xdr:colOff>0</xdr:colOff>
      <xdr:row>0</xdr:row>
      <xdr:rowOff>0</xdr:rowOff>
    </xdr:from>
    <xdr:to>
      <xdr:col>0</xdr:col>
      <xdr:colOff>3209924</xdr:colOff>
      <xdr:row>15</xdr:row>
      <xdr:rowOff>51974</xdr:rowOff>
    </xdr:to>
    <xdr:pic>
      <xdr:nvPicPr>
        <xdr:cNvPr id="6" name="Picture 5">
          <a:hlinkClick xmlns:r="http://schemas.openxmlformats.org/officeDocument/2006/relationships" r:id="rId5"/>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3209924" cy="4557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5544862</xdr:colOff>
      <xdr:row>22</xdr:row>
      <xdr:rowOff>20434</xdr:rowOff>
    </xdr:from>
    <xdr:to>
      <xdr:col>0</xdr:col>
      <xdr:colOff>5725837</xdr:colOff>
      <xdr:row>22</xdr:row>
      <xdr:rowOff>192741</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4862" y="50210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11</xdr:col>
      <xdr:colOff>0</xdr:colOff>
      <xdr:row>3</xdr:row>
      <xdr:rowOff>57150</xdr:rowOff>
    </xdr:from>
    <xdr:ext cx="0" cy="134207"/>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248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11</xdr:col>
      <xdr:colOff>0</xdr:colOff>
      <xdr:row>3</xdr:row>
      <xdr:rowOff>57150</xdr:rowOff>
    </xdr:from>
    <xdr:ext cx="0" cy="134207"/>
    <xdr:pic>
      <xdr:nvPicPr>
        <xdr:cNvPr id="4" name="Picture 63" descr="C:\Users\hfreeth\AppData\Local\Microsoft\Windows\Temporary Internet Files\Content.IE5\XLHOTTUP\MM900254501[1].gif">
          <a:hlinkClick xmlns:r="http://schemas.openxmlformats.org/officeDocument/2006/relationships" r:id="rId4"/>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11</xdr:col>
      <xdr:colOff>0</xdr:colOff>
      <xdr:row>3</xdr:row>
      <xdr:rowOff>57150</xdr:rowOff>
    </xdr:from>
    <xdr:ext cx="0" cy="134207"/>
    <xdr:pic>
      <xdr:nvPicPr>
        <xdr:cNvPr id="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11</xdr:col>
      <xdr:colOff>0</xdr:colOff>
      <xdr:row>3</xdr:row>
      <xdr:rowOff>57150</xdr:rowOff>
    </xdr:from>
    <xdr:ext cx="0" cy="134207"/>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7"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8"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9"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10"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11"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13"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14"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15"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16"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17"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18" name="Picture 63" descr="C:\Users\hfreeth\AppData\Local\Microsoft\Windows\Temporary Internet Files\Content.IE5\XLHOTTUP\MM900254501[1].gif">
          <a:hlinkClick xmlns:r="http://schemas.openxmlformats.org/officeDocument/2006/relationships" r:id="rId12"/>
          <a:extLst>
            <a:ext uri="{FF2B5EF4-FFF2-40B4-BE49-F238E27FC236}">
              <a16:creationId xmlns=""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19" name="Picture 63" descr="C:\Users\hfreeth\AppData\Local\Microsoft\Windows\Temporary Internet Files\Content.IE5\XLHOTTUP\MM900254501[1].gif">
          <a:hlinkClick xmlns:r="http://schemas.openxmlformats.org/officeDocument/2006/relationships" r:id="rId13"/>
          <a:extLst>
            <a:ext uri="{FF2B5EF4-FFF2-40B4-BE49-F238E27FC236}">
              <a16:creationId xmlns=""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20" name="Picture 63" descr="C:\Users\hfreeth\AppData\Local\Microsoft\Windows\Temporary Internet Files\Content.IE5\XLHOTTUP\MM900254501[1].gif">
          <a:hlinkClick xmlns:r="http://schemas.openxmlformats.org/officeDocument/2006/relationships" r:id="rId14"/>
          <a:extLst>
            <a:ext uri="{FF2B5EF4-FFF2-40B4-BE49-F238E27FC236}">
              <a16:creationId xmlns=""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21"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22"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23"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25"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26" name="Picture 25"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27"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xdr:col>
      <xdr:colOff>657225</xdr:colOff>
      <xdr:row>3</xdr:row>
      <xdr:rowOff>57150</xdr:rowOff>
    </xdr:from>
    <xdr:ext cx="0" cy="134207"/>
    <xdr:pic>
      <xdr:nvPicPr>
        <xdr:cNvPr id="28" name="Picture 63" descr="C:\Users\hfreeth\AppData\Local\Microsoft\Windows\Temporary Internet Files\Content.IE5\XLHOTTUP\MM900254501[1].gif">
          <a:extLst>
            <a:ext uri="{FF2B5EF4-FFF2-40B4-BE49-F238E27FC236}">
              <a16:creationId xmlns="" xmlns:a16="http://schemas.microsoft.com/office/drawing/2014/main" id="{00000000-0008-0000-0400-00002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4150" y="647700"/>
          <a:ext cx="0" cy="134207"/>
        </a:xfrm>
        <a:prstGeom prst="rect">
          <a:avLst/>
        </a:prstGeom>
        <a:noFill/>
      </xdr:spPr>
    </xdr:pic>
    <xdr:clientData/>
  </xdr:oneCellAnchor>
  <xdr:oneCellAnchor>
    <xdr:from>
      <xdr:col>11</xdr:col>
      <xdr:colOff>0</xdr:colOff>
      <xdr:row>3</xdr:row>
      <xdr:rowOff>57150</xdr:rowOff>
    </xdr:from>
    <xdr:ext cx="0" cy="134207"/>
    <xdr:pic>
      <xdr:nvPicPr>
        <xdr:cNvPr id="2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11</xdr:col>
      <xdr:colOff>0</xdr:colOff>
      <xdr:row>3</xdr:row>
      <xdr:rowOff>57150</xdr:rowOff>
    </xdr:from>
    <xdr:ext cx="0" cy="134207"/>
    <xdr:pic>
      <xdr:nvPicPr>
        <xdr:cNvPr id="3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11</xdr:col>
      <xdr:colOff>0</xdr:colOff>
      <xdr:row>3</xdr:row>
      <xdr:rowOff>57150</xdr:rowOff>
    </xdr:from>
    <xdr:ext cx="0" cy="134207"/>
    <xdr:pic>
      <xdr:nvPicPr>
        <xdr:cNvPr id="3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11</xdr:col>
      <xdr:colOff>0</xdr:colOff>
      <xdr:row>3</xdr:row>
      <xdr:rowOff>57150</xdr:rowOff>
    </xdr:from>
    <xdr:ext cx="0" cy="134207"/>
    <xdr:pic>
      <xdr:nvPicPr>
        <xdr:cNvPr id="3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11</xdr:col>
      <xdr:colOff>0</xdr:colOff>
      <xdr:row>3</xdr:row>
      <xdr:rowOff>57150</xdr:rowOff>
    </xdr:from>
    <xdr:ext cx="0" cy="134207"/>
    <xdr:pic>
      <xdr:nvPicPr>
        <xdr:cNvPr id="4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11</xdr:col>
      <xdr:colOff>0</xdr:colOff>
      <xdr:row>3</xdr:row>
      <xdr:rowOff>57150</xdr:rowOff>
    </xdr:from>
    <xdr:ext cx="0" cy="134207"/>
    <xdr:pic>
      <xdr:nvPicPr>
        <xdr:cNvPr id="4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11</xdr:col>
      <xdr:colOff>0</xdr:colOff>
      <xdr:row>3</xdr:row>
      <xdr:rowOff>57150</xdr:rowOff>
    </xdr:from>
    <xdr:ext cx="0" cy="134207"/>
    <xdr:pic>
      <xdr:nvPicPr>
        <xdr:cNvPr id="4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4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49" name="Picture 48"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5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5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5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5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5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5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5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6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6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6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6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6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6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7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7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7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7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7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7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7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8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8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8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11</xdr:col>
      <xdr:colOff>0</xdr:colOff>
      <xdr:row>3</xdr:row>
      <xdr:rowOff>57150</xdr:rowOff>
    </xdr:from>
    <xdr:ext cx="0" cy="134207"/>
    <xdr:pic>
      <xdr:nvPicPr>
        <xdr:cNvPr id="8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11</xdr:col>
      <xdr:colOff>0</xdr:colOff>
      <xdr:row>3</xdr:row>
      <xdr:rowOff>57150</xdr:rowOff>
    </xdr:from>
    <xdr:ext cx="0" cy="134207"/>
    <xdr:pic>
      <xdr:nvPicPr>
        <xdr:cNvPr id="8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11</xdr:col>
      <xdr:colOff>0</xdr:colOff>
      <xdr:row>3</xdr:row>
      <xdr:rowOff>57150</xdr:rowOff>
    </xdr:from>
    <xdr:ext cx="0" cy="134207"/>
    <xdr:pic>
      <xdr:nvPicPr>
        <xdr:cNvPr id="8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11</xdr:col>
      <xdr:colOff>0</xdr:colOff>
      <xdr:row>3</xdr:row>
      <xdr:rowOff>57150</xdr:rowOff>
    </xdr:from>
    <xdr:ext cx="0" cy="134207"/>
    <xdr:pic>
      <xdr:nvPicPr>
        <xdr:cNvPr id="8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11</xdr:col>
      <xdr:colOff>0</xdr:colOff>
      <xdr:row>3</xdr:row>
      <xdr:rowOff>57150</xdr:rowOff>
    </xdr:from>
    <xdr:ext cx="0" cy="134207"/>
    <xdr:pic>
      <xdr:nvPicPr>
        <xdr:cNvPr id="9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11</xdr:col>
      <xdr:colOff>0</xdr:colOff>
      <xdr:row>3</xdr:row>
      <xdr:rowOff>57150</xdr:rowOff>
    </xdr:from>
    <xdr:ext cx="0" cy="134207"/>
    <xdr:pic>
      <xdr:nvPicPr>
        <xdr:cNvPr id="9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9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11</xdr:col>
      <xdr:colOff>0</xdr:colOff>
      <xdr:row>3</xdr:row>
      <xdr:rowOff>57150</xdr:rowOff>
    </xdr:from>
    <xdr:ext cx="0" cy="134207"/>
    <xdr:pic>
      <xdr:nvPicPr>
        <xdr:cNvPr id="9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9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11</xdr:col>
      <xdr:colOff>0</xdr:colOff>
      <xdr:row>3</xdr:row>
      <xdr:rowOff>57150</xdr:rowOff>
    </xdr:from>
    <xdr:ext cx="0" cy="134207"/>
    <xdr:pic>
      <xdr:nvPicPr>
        <xdr:cNvPr id="9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11</xdr:col>
      <xdr:colOff>0</xdr:colOff>
      <xdr:row>3</xdr:row>
      <xdr:rowOff>57150</xdr:rowOff>
    </xdr:from>
    <xdr:ext cx="0" cy="134207"/>
    <xdr:pic>
      <xdr:nvPicPr>
        <xdr:cNvPr id="9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11</xdr:col>
      <xdr:colOff>0</xdr:colOff>
      <xdr:row>3</xdr:row>
      <xdr:rowOff>57150</xdr:rowOff>
    </xdr:from>
    <xdr:ext cx="0" cy="134207"/>
    <xdr:pic>
      <xdr:nvPicPr>
        <xdr:cNvPr id="10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11</xdr:col>
      <xdr:colOff>0</xdr:colOff>
      <xdr:row>3</xdr:row>
      <xdr:rowOff>57150</xdr:rowOff>
    </xdr:from>
    <xdr:ext cx="0" cy="134207"/>
    <xdr:pic>
      <xdr:nvPicPr>
        <xdr:cNvPr id="10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11</xdr:col>
      <xdr:colOff>0</xdr:colOff>
      <xdr:row>3</xdr:row>
      <xdr:rowOff>57150</xdr:rowOff>
    </xdr:from>
    <xdr:ext cx="0" cy="134207"/>
    <xdr:pic>
      <xdr:nvPicPr>
        <xdr:cNvPr id="10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11</xdr:col>
      <xdr:colOff>0</xdr:colOff>
      <xdr:row>3</xdr:row>
      <xdr:rowOff>57150</xdr:rowOff>
    </xdr:from>
    <xdr:ext cx="0" cy="134207"/>
    <xdr:pic>
      <xdr:nvPicPr>
        <xdr:cNvPr id="10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11</xdr:col>
      <xdr:colOff>0</xdr:colOff>
      <xdr:row>3</xdr:row>
      <xdr:rowOff>57150</xdr:rowOff>
    </xdr:from>
    <xdr:ext cx="0" cy="134207"/>
    <xdr:pic>
      <xdr:nvPicPr>
        <xdr:cNvPr id="10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11</xdr:col>
      <xdr:colOff>0</xdr:colOff>
      <xdr:row>3</xdr:row>
      <xdr:rowOff>57150</xdr:rowOff>
    </xdr:from>
    <xdr:ext cx="0" cy="134207"/>
    <xdr:pic>
      <xdr:nvPicPr>
        <xdr:cNvPr id="10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11</xdr:col>
      <xdr:colOff>0</xdr:colOff>
      <xdr:row>3</xdr:row>
      <xdr:rowOff>57150</xdr:rowOff>
    </xdr:from>
    <xdr:ext cx="0" cy="134207"/>
    <xdr:pic>
      <xdr:nvPicPr>
        <xdr:cNvPr id="113" name="Picture 112"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11</xdr:col>
      <xdr:colOff>0</xdr:colOff>
      <xdr:row>3</xdr:row>
      <xdr:rowOff>57150</xdr:rowOff>
    </xdr:from>
    <xdr:ext cx="0" cy="134207"/>
    <xdr:pic>
      <xdr:nvPicPr>
        <xdr:cNvPr id="11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11</xdr:col>
      <xdr:colOff>0</xdr:colOff>
      <xdr:row>3</xdr:row>
      <xdr:rowOff>57150</xdr:rowOff>
    </xdr:from>
    <xdr:ext cx="0" cy="134207"/>
    <xdr:pic>
      <xdr:nvPicPr>
        <xdr:cNvPr id="118"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19" name="Picture 63" descr="C:\Users\hfreeth\AppData\Local\Microsoft\Windows\Temporary Internet Files\Content.IE5\XLHOTTUP\MM900254501[1].gif">
          <a:hlinkClick xmlns:r="http://schemas.openxmlformats.org/officeDocument/2006/relationships" r:id="rId4"/>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2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21"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22"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23"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24"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25"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26"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27"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28"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29"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30"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31"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32"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33" name="Picture 63" descr="C:\Users\hfreeth\AppData\Local\Microsoft\Windows\Temporary Internet Files\Content.IE5\XLHOTTUP\MM900254501[1].gif">
          <a:hlinkClick xmlns:r="http://schemas.openxmlformats.org/officeDocument/2006/relationships" r:id="rId12"/>
          <a:extLst>
            <a:ext uri="{FF2B5EF4-FFF2-40B4-BE49-F238E27FC236}">
              <a16:creationId xmlns=""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34" name="Picture 63" descr="C:\Users\hfreeth\AppData\Local\Microsoft\Windows\Temporary Internet Files\Content.IE5\XLHOTTUP\MM900254501[1].gif">
          <a:hlinkClick xmlns:r="http://schemas.openxmlformats.org/officeDocument/2006/relationships" r:id="rId13"/>
          <a:extLst>
            <a:ext uri="{FF2B5EF4-FFF2-40B4-BE49-F238E27FC236}">
              <a16:creationId xmlns=""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35" name="Picture 63" descr="C:\Users\hfreeth\AppData\Local\Microsoft\Windows\Temporary Internet Files\Content.IE5\XLHOTTUP\MM900254501[1].gif">
          <a:hlinkClick xmlns:r="http://schemas.openxmlformats.org/officeDocument/2006/relationships" r:id="rId14"/>
          <a:extLst>
            <a:ext uri="{FF2B5EF4-FFF2-40B4-BE49-F238E27FC236}">
              <a16:creationId xmlns=""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36"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37"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38"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39"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40"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41" name="Picture 140"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42"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4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4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4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4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4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4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11</xdr:col>
      <xdr:colOff>0</xdr:colOff>
      <xdr:row>3</xdr:row>
      <xdr:rowOff>57150</xdr:rowOff>
    </xdr:from>
    <xdr:ext cx="0" cy="134207"/>
    <xdr:pic>
      <xdr:nvPicPr>
        <xdr:cNvPr id="14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11</xdr:col>
      <xdr:colOff>0</xdr:colOff>
      <xdr:row>3</xdr:row>
      <xdr:rowOff>57150</xdr:rowOff>
    </xdr:from>
    <xdr:ext cx="0" cy="134207"/>
    <xdr:pic>
      <xdr:nvPicPr>
        <xdr:cNvPr id="15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11</xdr:col>
      <xdr:colOff>0</xdr:colOff>
      <xdr:row>3</xdr:row>
      <xdr:rowOff>57150</xdr:rowOff>
    </xdr:from>
    <xdr:ext cx="0" cy="134207"/>
    <xdr:pic>
      <xdr:nvPicPr>
        <xdr:cNvPr id="15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11</xdr:col>
      <xdr:colOff>0</xdr:colOff>
      <xdr:row>3</xdr:row>
      <xdr:rowOff>57150</xdr:rowOff>
    </xdr:from>
    <xdr:ext cx="0" cy="134207"/>
    <xdr:pic>
      <xdr:nvPicPr>
        <xdr:cNvPr id="15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5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5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5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5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5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5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5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6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6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6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6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6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6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6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16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11</xdr:col>
      <xdr:colOff>0</xdr:colOff>
      <xdr:row>3</xdr:row>
      <xdr:rowOff>57150</xdr:rowOff>
    </xdr:from>
    <xdr:ext cx="0" cy="134207"/>
    <xdr:pic>
      <xdr:nvPicPr>
        <xdr:cNvPr id="219"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20" name="Picture 63" descr="C:\Users\hfreeth\AppData\Local\Microsoft\Windows\Temporary Internet Files\Content.IE5\XLHOTTUP\MM900254501[1].gif">
          <a:hlinkClick xmlns:r="http://schemas.openxmlformats.org/officeDocument/2006/relationships" r:id="rId4"/>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2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22"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23"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24"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25"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26"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27"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28"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29"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30"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31"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32"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33"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34" name="Picture 63" descr="C:\Users\hfreeth\AppData\Local\Microsoft\Windows\Temporary Internet Files\Content.IE5\XLHOTTUP\MM900254501[1].gif">
          <a:hlinkClick xmlns:r="http://schemas.openxmlformats.org/officeDocument/2006/relationships" r:id="rId12"/>
          <a:extLst>
            <a:ext uri="{FF2B5EF4-FFF2-40B4-BE49-F238E27FC236}">
              <a16:creationId xmlns=""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35" name="Picture 63" descr="C:\Users\hfreeth\AppData\Local\Microsoft\Windows\Temporary Internet Files\Content.IE5\XLHOTTUP\MM900254501[1].gif">
          <a:hlinkClick xmlns:r="http://schemas.openxmlformats.org/officeDocument/2006/relationships" r:id="rId13"/>
          <a:extLst>
            <a:ext uri="{FF2B5EF4-FFF2-40B4-BE49-F238E27FC236}">
              <a16:creationId xmlns=""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36" name="Picture 63" descr="C:\Users\hfreeth\AppData\Local\Microsoft\Windows\Temporary Internet Files\Content.IE5\XLHOTTUP\MM900254501[1].gif">
          <a:hlinkClick xmlns:r="http://schemas.openxmlformats.org/officeDocument/2006/relationships" r:id="rId14"/>
          <a:extLst>
            <a:ext uri="{FF2B5EF4-FFF2-40B4-BE49-F238E27FC236}">
              <a16:creationId xmlns=""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37"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38"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39"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40"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41"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42" name="Picture 241"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43"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4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4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4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4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4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4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5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5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5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5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5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5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5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5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5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5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6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6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6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64" name="Picture 63" descr="C:\Users\hfreeth\AppData\Local\Microsoft\Windows\Temporary Internet Files\Content.IE5\XLHOTTUP\MM900254501[1].gif">
          <a:hlinkClick xmlns:r="http://schemas.openxmlformats.org/officeDocument/2006/relationships" r:id="rId3"/>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6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8</xdr:col>
      <xdr:colOff>771525</xdr:colOff>
      <xdr:row>2</xdr:row>
      <xdr:rowOff>19050</xdr:rowOff>
    </xdr:from>
    <xdr:ext cx="180975" cy="172307"/>
    <xdr:pic>
      <xdr:nvPicPr>
        <xdr:cNvPr id="266"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801975" y="428625"/>
          <a:ext cx="180975" cy="172307"/>
        </a:xfrm>
        <a:prstGeom prst="rect">
          <a:avLst/>
        </a:prstGeom>
        <a:noFill/>
      </xdr:spPr>
    </xdr:pic>
    <xdr:clientData/>
  </xdr:oneCellAnchor>
  <xdr:oneCellAnchor>
    <xdr:from>
      <xdr:col>11</xdr:col>
      <xdr:colOff>0</xdr:colOff>
      <xdr:row>3</xdr:row>
      <xdr:rowOff>57150</xdr:rowOff>
    </xdr:from>
    <xdr:ext cx="0" cy="134207"/>
    <xdr:pic>
      <xdr:nvPicPr>
        <xdr:cNvPr id="267" name="Picture 266"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6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5</xdr:col>
      <xdr:colOff>857250</xdr:colOff>
      <xdr:row>3</xdr:row>
      <xdr:rowOff>57150</xdr:rowOff>
    </xdr:from>
    <xdr:ext cx="0" cy="134207"/>
    <xdr:pic>
      <xdr:nvPicPr>
        <xdr:cNvPr id="26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5</xdr:col>
      <xdr:colOff>857250</xdr:colOff>
      <xdr:row>3</xdr:row>
      <xdr:rowOff>57150</xdr:rowOff>
    </xdr:from>
    <xdr:ext cx="0" cy="134207"/>
    <xdr:pic>
      <xdr:nvPicPr>
        <xdr:cNvPr id="27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7</xdr:col>
      <xdr:colOff>857250</xdr:colOff>
      <xdr:row>3</xdr:row>
      <xdr:rowOff>57150</xdr:rowOff>
    </xdr:from>
    <xdr:ext cx="0" cy="134207"/>
    <xdr:pic>
      <xdr:nvPicPr>
        <xdr:cNvPr id="27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7</xdr:col>
      <xdr:colOff>857250</xdr:colOff>
      <xdr:row>3</xdr:row>
      <xdr:rowOff>57150</xdr:rowOff>
    </xdr:from>
    <xdr:ext cx="0" cy="134207"/>
    <xdr:pic>
      <xdr:nvPicPr>
        <xdr:cNvPr id="27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5</xdr:col>
      <xdr:colOff>857250</xdr:colOff>
      <xdr:row>3</xdr:row>
      <xdr:rowOff>57150</xdr:rowOff>
    </xdr:from>
    <xdr:ext cx="0" cy="134207"/>
    <xdr:pic>
      <xdr:nvPicPr>
        <xdr:cNvPr id="27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5</xdr:col>
      <xdr:colOff>857250</xdr:colOff>
      <xdr:row>3</xdr:row>
      <xdr:rowOff>57150</xdr:rowOff>
    </xdr:from>
    <xdr:ext cx="0" cy="134207"/>
    <xdr:pic>
      <xdr:nvPicPr>
        <xdr:cNvPr id="27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7</xdr:col>
      <xdr:colOff>857250</xdr:colOff>
      <xdr:row>3</xdr:row>
      <xdr:rowOff>57150</xdr:rowOff>
    </xdr:from>
    <xdr:ext cx="0" cy="134207"/>
    <xdr:pic>
      <xdr:nvPicPr>
        <xdr:cNvPr id="27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7</xdr:col>
      <xdr:colOff>857250</xdr:colOff>
      <xdr:row>3</xdr:row>
      <xdr:rowOff>57150</xdr:rowOff>
    </xdr:from>
    <xdr:ext cx="0" cy="134207"/>
    <xdr:pic>
      <xdr:nvPicPr>
        <xdr:cNvPr id="27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77" name="Picture 276"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7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11</xdr:col>
      <xdr:colOff>0</xdr:colOff>
      <xdr:row>3</xdr:row>
      <xdr:rowOff>57150</xdr:rowOff>
    </xdr:from>
    <xdr:ext cx="0" cy="134207"/>
    <xdr:pic>
      <xdr:nvPicPr>
        <xdr:cNvPr id="19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11</xdr:col>
      <xdr:colOff>0</xdr:colOff>
      <xdr:row>3</xdr:row>
      <xdr:rowOff>57150</xdr:rowOff>
    </xdr:from>
    <xdr:ext cx="0" cy="134207"/>
    <xdr:pic>
      <xdr:nvPicPr>
        <xdr:cNvPr id="19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11</xdr:col>
      <xdr:colOff>0</xdr:colOff>
      <xdr:row>3</xdr:row>
      <xdr:rowOff>57150</xdr:rowOff>
    </xdr:from>
    <xdr:ext cx="0" cy="134207"/>
    <xdr:pic>
      <xdr:nvPicPr>
        <xdr:cNvPr id="198"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199" name="Picture 63" descr="C:\Users\hfreeth\AppData\Local\Microsoft\Windows\Temporary Internet Files\Content.IE5\XLHOTTUP\MM900254501[1].gif">
          <a:hlinkClick xmlns:r="http://schemas.openxmlformats.org/officeDocument/2006/relationships" r:id="rId4"/>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0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01"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02"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03"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04"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05"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06"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07"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08"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09"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10"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11"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12"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13" name="Picture 63" descr="C:\Users\hfreeth\AppData\Local\Microsoft\Windows\Temporary Internet Files\Content.IE5\XLHOTTUP\MM900254501[1].gif">
          <a:hlinkClick xmlns:r="http://schemas.openxmlformats.org/officeDocument/2006/relationships" r:id="rId12"/>
          <a:extLst>
            <a:ext uri="{FF2B5EF4-FFF2-40B4-BE49-F238E27FC236}">
              <a16:creationId xmlns=""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14" name="Picture 63" descr="C:\Users\hfreeth\AppData\Local\Microsoft\Windows\Temporary Internet Files\Content.IE5\XLHOTTUP\MM900254501[1].gif">
          <a:hlinkClick xmlns:r="http://schemas.openxmlformats.org/officeDocument/2006/relationships" r:id="rId13"/>
          <a:extLst>
            <a:ext uri="{FF2B5EF4-FFF2-40B4-BE49-F238E27FC236}">
              <a16:creationId xmlns=""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15" name="Picture 63" descr="C:\Users\hfreeth\AppData\Local\Microsoft\Windows\Temporary Internet Files\Content.IE5\XLHOTTUP\MM900254501[1].gif">
          <a:hlinkClick xmlns:r="http://schemas.openxmlformats.org/officeDocument/2006/relationships" r:id="rId14"/>
          <a:extLst>
            <a:ext uri="{FF2B5EF4-FFF2-40B4-BE49-F238E27FC236}">
              <a16:creationId xmlns=""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16"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17"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18"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80"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81"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82" name="Picture 281"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83"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8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8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8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28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8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8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9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9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9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9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9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9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9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9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9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9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30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30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30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303" name="Picture 302"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30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305" name="Picture 304"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30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26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30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5</xdr:col>
      <xdr:colOff>0</xdr:colOff>
      <xdr:row>3</xdr:row>
      <xdr:rowOff>57150</xdr:rowOff>
    </xdr:from>
    <xdr:ext cx="0" cy="134207"/>
    <xdr:pic>
      <xdr:nvPicPr>
        <xdr:cNvPr id="309" name="Picture 308"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5</xdr:col>
      <xdr:colOff>0</xdr:colOff>
      <xdr:row>3</xdr:row>
      <xdr:rowOff>57150</xdr:rowOff>
    </xdr:from>
    <xdr:ext cx="0" cy="134207"/>
    <xdr:pic>
      <xdr:nvPicPr>
        <xdr:cNvPr id="31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5</xdr:col>
      <xdr:colOff>0</xdr:colOff>
      <xdr:row>3</xdr:row>
      <xdr:rowOff>57150</xdr:rowOff>
    </xdr:from>
    <xdr:ext cx="0" cy="134207"/>
    <xdr:pic>
      <xdr:nvPicPr>
        <xdr:cNvPr id="311" name="Picture 310"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5</xdr:col>
      <xdr:colOff>0</xdr:colOff>
      <xdr:row>3</xdr:row>
      <xdr:rowOff>57150</xdr:rowOff>
    </xdr:from>
    <xdr:ext cx="0" cy="134207"/>
    <xdr:pic>
      <xdr:nvPicPr>
        <xdr:cNvPr id="31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11</xdr:col>
      <xdr:colOff>0</xdr:colOff>
      <xdr:row>3</xdr:row>
      <xdr:rowOff>57150</xdr:rowOff>
    </xdr:from>
    <xdr:ext cx="0" cy="134207"/>
    <xdr:pic>
      <xdr:nvPicPr>
        <xdr:cNvPr id="313" name="Picture 312"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31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11</xdr:col>
      <xdr:colOff>0</xdr:colOff>
      <xdr:row>3</xdr:row>
      <xdr:rowOff>57150</xdr:rowOff>
    </xdr:from>
    <xdr:ext cx="0" cy="134207"/>
    <xdr:pic>
      <xdr:nvPicPr>
        <xdr:cNvPr id="315" name="Picture 314"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11</xdr:col>
      <xdr:colOff>0</xdr:colOff>
      <xdr:row>3</xdr:row>
      <xdr:rowOff>57150</xdr:rowOff>
    </xdr:from>
    <xdr:ext cx="0" cy="134207"/>
    <xdr:pic>
      <xdr:nvPicPr>
        <xdr:cNvPr id="31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11</xdr:col>
      <xdr:colOff>0</xdr:colOff>
      <xdr:row>3</xdr:row>
      <xdr:rowOff>57150</xdr:rowOff>
    </xdr:from>
    <xdr:ext cx="0" cy="134207"/>
    <xdr:pic>
      <xdr:nvPicPr>
        <xdr:cNvPr id="31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11</xdr:col>
      <xdr:colOff>0</xdr:colOff>
      <xdr:row>3</xdr:row>
      <xdr:rowOff>57150</xdr:rowOff>
    </xdr:from>
    <xdr:ext cx="0" cy="134207"/>
    <xdr:pic>
      <xdr:nvPicPr>
        <xdr:cNvPr id="31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11</xdr:col>
      <xdr:colOff>0</xdr:colOff>
      <xdr:row>3</xdr:row>
      <xdr:rowOff>57150</xdr:rowOff>
    </xdr:from>
    <xdr:ext cx="0" cy="134207"/>
    <xdr:pic>
      <xdr:nvPicPr>
        <xdr:cNvPr id="31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11</xdr:col>
      <xdr:colOff>0</xdr:colOff>
      <xdr:row>3</xdr:row>
      <xdr:rowOff>57150</xdr:rowOff>
    </xdr:from>
    <xdr:ext cx="0" cy="134207"/>
    <xdr:pic>
      <xdr:nvPicPr>
        <xdr:cNvPr id="32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11</xdr:col>
      <xdr:colOff>0</xdr:colOff>
      <xdr:row>3</xdr:row>
      <xdr:rowOff>57150</xdr:rowOff>
    </xdr:from>
    <xdr:ext cx="0" cy="134207"/>
    <xdr:pic>
      <xdr:nvPicPr>
        <xdr:cNvPr id="32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11</xdr:col>
      <xdr:colOff>0</xdr:colOff>
      <xdr:row>3</xdr:row>
      <xdr:rowOff>57150</xdr:rowOff>
    </xdr:from>
    <xdr:ext cx="0" cy="134207"/>
    <xdr:pic>
      <xdr:nvPicPr>
        <xdr:cNvPr id="32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xdr:col>
      <xdr:colOff>857250</xdr:colOff>
      <xdr:row>3</xdr:row>
      <xdr:rowOff>57150</xdr:rowOff>
    </xdr:from>
    <xdr:ext cx="0" cy="134207"/>
    <xdr:pic>
      <xdr:nvPicPr>
        <xdr:cNvPr id="323" name="Picture 322"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087475" y="876300"/>
          <a:ext cx="0" cy="134207"/>
        </a:xfrm>
        <a:prstGeom prst="rect">
          <a:avLst/>
        </a:prstGeom>
        <a:noFill/>
      </xdr:spPr>
    </xdr:pic>
    <xdr:clientData/>
  </xdr:oneCellAnchor>
  <xdr:oneCellAnchor>
    <xdr:from>
      <xdr:col>1</xdr:col>
      <xdr:colOff>857250</xdr:colOff>
      <xdr:row>3</xdr:row>
      <xdr:rowOff>57150</xdr:rowOff>
    </xdr:from>
    <xdr:ext cx="0" cy="134207"/>
    <xdr:pic>
      <xdr:nvPicPr>
        <xdr:cNvPr id="32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087475" y="876300"/>
          <a:ext cx="0" cy="134207"/>
        </a:xfrm>
        <a:prstGeom prst="rect">
          <a:avLst/>
        </a:prstGeom>
        <a:noFill/>
      </xdr:spPr>
    </xdr:pic>
    <xdr:clientData/>
  </xdr:oneCellAnchor>
  <xdr:oneCellAnchor>
    <xdr:from>
      <xdr:col>1</xdr:col>
      <xdr:colOff>857250</xdr:colOff>
      <xdr:row>3</xdr:row>
      <xdr:rowOff>57150</xdr:rowOff>
    </xdr:from>
    <xdr:ext cx="0" cy="134207"/>
    <xdr:pic>
      <xdr:nvPicPr>
        <xdr:cNvPr id="325" name="Picture 324"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087475" y="876300"/>
          <a:ext cx="0" cy="134207"/>
        </a:xfrm>
        <a:prstGeom prst="rect">
          <a:avLst/>
        </a:prstGeom>
        <a:noFill/>
      </xdr:spPr>
    </xdr:pic>
    <xdr:clientData/>
  </xdr:oneCellAnchor>
  <xdr:oneCellAnchor>
    <xdr:from>
      <xdr:col>1</xdr:col>
      <xdr:colOff>857250</xdr:colOff>
      <xdr:row>3</xdr:row>
      <xdr:rowOff>57150</xdr:rowOff>
    </xdr:from>
    <xdr:ext cx="0" cy="134207"/>
    <xdr:pic>
      <xdr:nvPicPr>
        <xdr:cNvPr id="32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087475" y="876300"/>
          <a:ext cx="0" cy="13420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400050</xdr:colOff>
      <xdr:row>1</xdr:row>
      <xdr:rowOff>19050</xdr:rowOff>
    </xdr:from>
    <xdr:to>
      <xdr:col>2</xdr:col>
      <xdr:colOff>581025</xdr:colOff>
      <xdr:row>1</xdr:row>
      <xdr:rowOff>190500</xdr:rowOff>
    </xdr:to>
    <xdr:pic>
      <xdr:nvPicPr>
        <xdr:cNvPr id="4"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440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400050</xdr:colOff>
      <xdr:row>11</xdr:row>
      <xdr:rowOff>19050</xdr:rowOff>
    </xdr:from>
    <xdr:ext cx="180975" cy="171450"/>
    <xdr:pic>
      <xdr:nvPicPr>
        <xdr:cNvPr id="17"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388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cepod-fs1\intranet\RESOURCES\Audit%20tools\2017%20NIV\NIV%20Audit%20Tool%2014%20Sep%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structions"/>
      <sheetName val="answer sheet"/>
      <sheetName val="Recommendations"/>
      <sheetName val="Audit Tool"/>
      <sheetName val="answer_sheet"/>
      <sheetName val="Summary"/>
    </sheetNames>
    <sheetDataSet>
      <sheetData sheetId="0" refreshError="1"/>
      <sheetData sheetId="1" refreshError="1"/>
      <sheetData sheetId="2">
        <row r="3">
          <cell r="A3" t="str">
            <v>Yes</v>
          </cell>
        </row>
        <row r="4">
          <cell r="A4"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7"/>
  <sheetViews>
    <sheetView tabSelected="1" workbookViewId="0">
      <selection activeCell="B9" sqref="B9:D9"/>
    </sheetView>
  </sheetViews>
  <sheetFormatPr defaultRowHeight="15" x14ac:dyDescent="0.25"/>
  <cols>
    <col min="1" max="1" width="54.28515625" style="2" customWidth="1"/>
    <col min="2" max="2" width="103.42578125" style="2" customWidth="1"/>
    <col min="3" max="16384" width="9.140625" style="2"/>
  </cols>
  <sheetData>
    <row r="1" spans="2:8" x14ac:dyDescent="0.25">
      <c r="B1" s="1"/>
    </row>
    <row r="2" spans="2:8" x14ac:dyDescent="0.25">
      <c r="B2" s="1"/>
    </row>
    <row r="3" spans="2:8" x14ac:dyDescent="0.25">
      <c r="B3" s="1"/>
    </row>
    <row r="4" spans="2:8" x14ac:dyDescent="0.25">
      <c r="B4" s="3"/>
    </row>
    <row r="5" spans="2:8" ht="18.75" x14ac:dyDescent="0.3">
      <c r="B5" s="99" t="s">
        <v>79</v>
      </c>
    </row>
    <row r="6" spans="2:8" ht="18.75" x14ac:dyDescent="0.3">
      <c r="B6" s="99" t="s">
        <v>99</v>
      </c>
    </row>
    <row r="7" spans="2:8" ht="32.25" customHeight="1" x14ac:dyDescent="0.25">
      <c r="B7" s="118" t="s">
        <v>121</v>
      </c>
      <c r="C7" s="119"/>
      <c r="D7" s="119"/>
      <c r="E7" s="108"/>
      <c r="F7" s="108"/>
      <c r="G7" s="108"/>
      <c r="H7" s="108"/>
    </row>
    <row r="8" spans="2:8" x14ac:dyDescent="0.25">
      <c r="B8" s="120"/>
      <c r="C8" s="119"/>
      <c r="D8" s="119"/>
      <c r="E8" s="108"/>
      <c r="F8" s="108"/>
      <c r="G8" s="108"/>
      <c r="H8" s="108"/>
    </row>
    <row r="9" spans="2:8" ht="26.25" customHeight="1" x14ac:dyDescent="0.25">
      <c r="B9" s="121" t="s">
        <v>130</v>
      </c>
      <c r="C9" s="119"/>
      <c r="D9" s="119"/>
    </row>
    <row r="10" spans="2:8" ht="26.25" customHeight="1" x14ac:dyDescent="0.25">
      <c r="B10" s="109" t="s">
        <v>129</v>
      </c>
      <c r="C10" s="110"/>
      <c r="D10" s="110"/>
    </row>
    <row r="11" spans="2:8" ht="9.75" customHeight="1" x14ac:dyDescent="0.25">
      <c r="B11" s="107"/>
    </row>
    <row r="12" spans="2:8" ht="66.75" customHeight="1" x14ac:dyDescent="0.25">
      <c r="B12" s="114" t="s">
        <v>93</v>
      </c>
      <c r="C12" s="115"/>
      <c r="D12" s="115"/>
    </row>
    <row r="13" spans="2:8" ht="35.25" customHeight="1" x14ac:dyDescent="0.25">
      <c r="B13" s="116" t="s">
        <v>97</v>
      </c>
      <c r="C13" s="115"/>
      <c r="D13" s="115"/>
    </row>
    <row r="15" spans="2:8" ht="30.75" customHeight="1" x14ac:dyDescent="0.25">
      <c r="B15" s="114" t="s">
        <v>94</v>
      </c>
      <c r="C15" s="117"/>
      <c r="D15" s="117"/>
    </row>
    <row r="16" spans="2:8" ht="34.5" customHeight="1" x14ac:dyDescent="0.25">
      <c r="B16" s="114" t="s">
        <v>98</v>
      </c>
      <c r="C16" s="117"/>
      <c r="D16" s="117"/>
    </row>
    <row r="17" spans="2:2" x14ac:dyDescent="0.25">
      <c r="B17" s="55" t="s">
        <v>80</v>
      </c>
    </row>
  </sheetData>
  <mergeCells count="7">
    <mergeCell ref="B12:D12"/>
    <mergeCell ref="B13:D13"/>
    <mergeCell ref="B15:D15"/>
    <mergeCell ref="B16:D16"/>
    <mergeCell ref="B7:D7"/>
    <mergeCell ref="B8:D8"/>
    <mergeCell ref="B9:D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D16" sqref="D16"/>
    </sheetView>
  </sheetViews>
  <sheetFormatPr defaultRowHeight="15" x14ac:dyDescent="0.25"/>
  <cols>
    <col min="1" max="1" width="140.140625" style="2" customWidth="1"/>
    <col min="2" max="16384" width="9.140625" style="2"/>
  </cols>
  <sheetData>
    <row r="1" spans="1:1" s="96" customFormat="1" ht="18.75" x14ac:dyDescent="0.3">
      <c r="A1" s="95" t="s">
        <v>0</v>
      </c>
    </row>
    <row r="2" spans="1:1" x14ac:dyDescent="0.25">
      <c r="A2" s="10" t="s">
        <v>85</v>
      </c>
    </row>
    <row r="3" spans="1:1" x14ac:dyDescent="0.25">
      <c r="A3" s="10"/>
    </row>
    <row r="4" spans="1:1" ht="45" x14ac:dyDescent="0.25">
      <c r="A4" s="5" t="s">
        <v>49</v>
      </c>
    </row>
    <row r="5" spans="1:1" x14ac:dyDescent="0.25">
      <c r="A5" s="5"/>
    </row>
    <row r="6" spans="1:1" x14ac:dyDescent="0.25">
      <c r="A6" s="2" t="s">
        <v>86</v>
      </c>
    </row>
    <row r="8" spans="1:1" x14ac:dyDescent="0.25">
      <c r="A8" s="97" t="s">
        <v>87</v>
      </c>
    </row>
    <row r="9" spans="1:1" x14ac:dyDescent="0.25">
      <c r="A9" s="6" t="s">
        <v>1</v>
      </c>
    </row>
    <row r="10" spans="1:1" x14ac:dyDescent="0.25">
      <c r="A10" s="7" t="s">
        <v>2</v>
      </c>
    </row>
    <row r="11" spans="1:1" x14ac:dyDescent="0.25">
      <c r="A11" s="7" t="s">
        <v>47</v>
      </c>
    </row>
    <row r="12" spans="1:1" ht="30" x14ac:dyDescent="0.25">
      <c r="A12" s="8" t="s">
        <v>3</v>
      </c>
    </row>
    <row r="13" spans="1:1" x14ac:dyDescent="0.25">
      <c r="A13" s="9" t="s">
        <v>4</v>
      </c>
    </row>
    <row r="14" spans="1:1" x14ac:dyDescent="0.25">
      <c r="A14" s="9"/>
    </row>
    <row r="15" spans="1:1" x14ac:dyDescent="0.25">
      <c r="A15" s="2" t="s">
        <v>5</v>
      </c>
    </row>
    <row r="16" spans="1:1" x14ac:dyDescent="0.25">
      <c r="A16" s="9"/>
    </row>
    <row r="17" spans="1:1" s="97" customFormat="1" x14ac:dyDescent="0.25">
      <c r="A17" s="97" t="s">
        <v>88</v>
      </c>
    </row>
    <row r="18" spans="1:1" x14ac:dyDescent="0.25">
      <c r="A18" s="2" t="s">
        <v>89</v>
      </c>
    </row>
    <row r="19" spans="1:1" x14ac:dyDescent="0.25">
      <c r="A19" s="2" t="s">
        <v>91</v>
      </c>
    </row>
    <row r="20" spans="1:1" ht="30" x14ac:dyDescent="0.25">
      <c r="A20" s="5" t="s">
        <v>48</v>
      </c>
    </row>
    <row r="22" spans="1:1" s="97" customFormat="1" x14ac:dyDescent="0.25">
      <c r="A22" s="98" t="s">
        <v>90</v>
      </c>
    </row>
    <row r="23" spans="1:1" ht="30" x14ac:dyDescent="0.25">
      <c r="A23" s="4" t="s">
        <v>92</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zoomScaleNormal="100" workbookViewId="0">
      <pane xSplit="1" ySplit="6" topLeftCell="B7" activePane="bottomRight" state="frozen"/>
      <selection pane="topRight" activeCell="B1" sqref="B1"/>
      <selection pane="bottomLeft" activeCell="A7" sqref="A7"/>
      <selection pane="bottomRight" activeCell="A7" sqref="A7"/>
    </sheetView>
  </sheetViews>
  <sheetFormatPr defaultRowHeight="15.75" x14ac:dyDescent="0.25"/>
  <cols>
    <col min="1" max="1" width="37.42578125" style="26" customWidth="1"/>
    <col min="2" max="2" width="18.140625" style="24" bestFit="1" customWidth="1"/>
    <col min="3" max="3" width="25.28515625" style="24" customWidth="1"/>
    <col min="4" max="4" width="20" style="24" customWidth="1"/>
    <col min="5" max="5" width="24.7109375" style="24" customWidth="1"/>
    <col min="6" max="6" width="27.28515625" style="51" bestFit="1" customWidth="1"/>
    <col min="7" max="7" width="37.140625" style="24" bestFit="1" customWidth="1"/>
    <col min="8" max="8" width="35.42578125" style="24" bestFit="1" customWidth="1"/>
    <col min="9" max="9" width="41.42578125" style="24" customWidth="1"/>
    <col min="10" max="10" width="33.85546875" style="24" bestFit="1" customWidth="1"/>
    <col min="11" max="11" width="28" style="24" customWidth="1"/>
    <col min="12" max="16384" width="9.140625" style="24"/>
  </cols>
  <sheetData>
    <row r="1" spans="1:11" s="28" customFormat="1" x14ac:dyDescent="0.25">
      <c r="A1" s="122" t="s">
        <v>100</v>
      </c>
      <c r="B1" s="26"/>
      <c r="C1" s="26"/>
      <c r="D1" s="26"/>
      <c r="E1" s="83"/>
      <c r="F1" s="26"/>
      <c r="G1" s="26"/>
      <c r="H1" s="26"/>
    </row>
    <row r="2" spans="1:11" s="28" customFormat="1" ht="16.5" thickBot="1" x14ac:dyDescent="0.3">
      <c r="A2" s="123"/>
      <c r="B2" s="26"/>
      <c r="C2" s="26"/>
      <c r="D2" s="37"/>
      <c r="E2" s="26"/>
      <c r="F2" s="26"/>
      <c r="G2" s="26"/>
      <c r="H2" s="26"/>
    </row>
    <row r="3" spans="1:11" ht="16.5" thickBot="1" x14ac:dyDescent="0.3">
      <c r="A3" s="38" t="s">
        <v>73</v>
      </c>
      <c r="B3" s="105"/>
      <c r="C3" s="104"/>
      <c r="D3" s="124"/>
      <c r="E3" s="124"/>
      <c r="F3" s="127" t="s">
        <v>120</v>
      </c>
      <c r="G3" s="128"/>
      <c r="H3" s="128"/>
      <c r="I3" s="128"/>
      <c r="J3" s="128"/>
      <c r="K3" s="129"/>
    </row>
    <row r="4" spans="1:11" ht="16.5" customHeight="1" thickBot="1" x14ac:dyDescent="0.3">
      <c r="A4" s="39"/>
      <c r="B4" s="106" t="s">
        <v>103</v>
      </c>
      <c r="C4" s="102" t="s">
        <v>96</v>
      </c>
      <c r="D4" s="125" t="s">
        <v>26</v>
      </c>
      <c r="E4" s="125"/>
      <c r="F4" s="79"/>
      <c r="G4" s="126" t="s">
        <v>108</v>
      </c>
      <c r="H4" s="126"/>
      <c r="I4" s="126"/>
      <c r="J4" s="126"/>
      <c r="K4" s="91"/>
    </row>
    <row r="5" spans="1:11" x14ac:dyDescent="0.25">
      <c r="A5" s="40" t="s">
        <v>37</v>
      </c>
      <c r="B5" s="42" t="s">
        <v>104</v>
      </c>
      <c r="C5" s="101" t="s">
        <v>105</v>
      </c>
      <c r="D5" s="41">
        <v>2</v>
      </c>
      <c r="E5" s="42">
        <v>3</v>
      </c>
      <c r="F5" s="80" t="s">
        <v>109</v>
      </c>
      <c r="G5" s="81" t="s">
        <v>110</v>
      </c>
      <c r="H5" s="43" t="s">
        <v>111</v>
      </c>
      <c r="I5" s="43" t="s">
        <v>115</v>
      </c>
      <c r="J5" s="43" t="s">
        <v>116</v>
      </c>
      <c r="K5" s="43" t="s">
        <v>118</v>
      </c>
    </row>
    <row r="6" spans="1:11" s="67" customFormat="1" ht="141.75" x14ac:dyDescent="0.25">
      <c r="A6" s="65"/>
      <c r="B6" s="66" t="s">
        <v>101</v>
      </c>
      <c r="C6" s="66" t="s">
        <v>106</v>
      </c>
      <c r="D6" s="66" t="s">
        <v>102</v>
      </c>
      <c r="E6" s="66" t="s">
        <v>27</v>
      </c>
      <c r="F6" s="78" t="s">
        <v>107</v>
      </c>
      <c r="G6" s="78" t="s">
        <v>117</v>
      </c>
      <c r="H6" s="92" t="s">
        <v>112</v>
      </c>
      <c r="I6" s="78" t="s">
        <v>113</v>
      </c>
      <c r="J6" s="78" t="s">
        <v>114</v>
      </c>
      <c r="K6" s="78" t="s">
        <v>119</v>
      </c>
    </row>
    <row r="7" spans="1:11" x14ac:dyDescent="0.25">
      <c r="A7" s="25"/>
      <c r="B7" s="53" t="s">
        <v>28</v>
      </c>
      <c r="C7" s="53" t="s">
        <v>28</v>
      </c>
      <c r="D7" s="31"/>
      <c r="E7" s="31"/>
      <c r="F7" s="54"/>
      <c r="G7" s="31"/>
      <c r="H7" s="31"/>
      <c r="I7" s="31"/>
      <c r="J7" s="31"/>
      <c r="K7" s="31"/>
    </row>
    <row r="8" spans="1:11" x14ac:dyDescent="0.25">
      <c r="A8" s="36" t="s">
        <v>12</v>
      </c>
      <c r="B8" s="77"/>
      <c r="C8" s="77"/>
      <c r="D8" s="27"/>
      <c r="F8" s="82"/>
      <c r="G8" s="82" t="b">
        <f>(IF(F8="Yes","",IF(F8="No","N/A")))</f>
        <v>0</v>
      </c>
      <c r="H8" s="82" t="b">
        <f>(IF(F8="Yes","",IF(F8="No","N/A")))</f>
        <v>0</v>
      </c>
      <c r="I8" s="82" t="b">
        <f>(IF(F8="Yes","",IF(F8="No","N/A")))</f>
        <v>0</v>
      </c>
      <c r="J8" s="82" t="b">
        <f>(IF(F8="Yes","",IF(F8="No","N/A")))</f>
        <v>0</v>
      </c>
      <c r="K8" s="82" t="b">
        <f>(IF(F8="Yes","",IF(F8="No","N/A")))</f>
        <v>0</v>
      </c>
    </row>
    <row r="9" spans="1:11" x14ac:dyDescent="0.25">
      <c r="A9" s="36" t="s">
        <v>13</v>
      </c>
      <c r="B9" s="77"/>
      <c r="C9" s="77"/>
      <c r="D9" s="27"/>
      <c r="F9" s="82"/>
      <c r="G9" s="82" t="b">
        <f t="shared" ref="G9:G17" si="0">(IF(F9="Yes","",IF(F9="No","N/A")))</f>
        <v>0</v>
      </c>
      <c r="H9" s="82" t="b">
        <f t="shared" ref="H9:H17" si="1">(IF(F9="Yes","",IF(F9="No","N/A")))</f>
        <v>0</v>
      </c>
      <c r="I9" s="82" t="b">
        <f t="shared" ref="I9:I17" si="2">(IF(F9="Yes","",IF(F9="No","N/A")))</f>
        <v>0</v>
      </c>
      <c r="J9" s="82" t="b">
        <f t="shared" ref="J9:J17" si="3">(IF(F9="Yes","",IF(F9="No","N/A")))</f>
        <v>0</v>
      </c>
      <c r="K9" s="82" t="b">
        <f t="shared" ref="K9:K17" si="4">(IF(F9="Yes","",IF(F9="No","N/A")))</f>
        <v>0</v>
      </c>
    </row>
    <row r="10" spans="1:11" x14ac:dyDescent="0.25">
      <c r="A10" s="36" t="s">
        <v>14</v>
      </c>
      <c r="B10" s="77"/>
      <c r="C10" s="77"/>
      <c r="D10" s="27"/>
      <c r="F10" s="82"/>
      <c r="G10" s="82" t="b">
        <f t="shared" si="0"/>
        <v>0</v>
      </c>
      <c r="H10" s="82" t="b">
        <f t="shared" si="1"/>
        <v>0</v>
      </c>
      <c r="I10" s="82" t="b">
        <f t="shared" si="2"/>
        <v>0</v>
      </c>
      <c r="J10" s="82" t="b">
        <f t="shared" si="3"/>
        <v>0</v>
      </c>
      <c r="K10" s="82" t="b">
        <f t="shared" si="4"/>
        <v>0</v>
      </c>
    </row>
    <row r="11" spans="1:11" x14ac:dyDescent="0.25">
      <c r="A11" s="36" t="s">
        <v>15</v>
      </c>
      <c r="B11" s="77"/>
      <c r="C11" s="77"/>
      <c r="D11" s="27"/>
      <c r="F11" s="82"/>
      <c r="G11" s="82" t="b">
        <f t="shared" si="0"/>
        <v>0</v>
      </c>
      <c r="H11" s="82" t="b">
        <f t="shared" si="1"/>
        <v>0</v>
      </c>
      <c r="I11" s="82" t="b">
        <f t="shared" si="2"/>
        <v>0</v>
      </c>
      <c r="J11" s="82" t="b">
        <f t="shared" si="3"/>
        <v>0</v>
      </c>
      <c r="K11" s="82" t="b">
        <f t="shared" si="4"/>
        <v>0</v>
      </c>
    </row>
    <row r="12" spans="1:11" x14ac:dyDescent="0.25">
      <c r="A12" s="36" t="s">
        <v>16</v>
      </c>
      <c r="B12" s="77"/>
      <c r="C12" s="77"/>
      <c r="D12" s="27"/>
      <c r="F12" s="82"/>
      <c r="G12" s="82" t="b">
        <f t="shared" si="0"/>
        <v>0</v>
      </c>
      <c r="H12" s="82" t="b">
        <f t="shared" si="1"/>
        <v>0</v>
      </c>
      <c r="I12" s="82" t="b">
        <f t="shared" si="2"/>
        <v>0</v>
      </c>
      <c r="J12" s="82" t="b">
        <f t="shared" si="3"/>
        <v>0</v>
      </c>
      <c r="K12" s="82" t="b">
        <f t="shared" si="4"/>
        <v>0</v>
      </c>
    </row>
    <row r="13" spans="1:11" x14ac:dyDescent="0.25">
      <c r="A13" s="36" t="s">
        <v>17</v>
      </c>
      <c r="B13" s="77"/>
      <c r="C13" s="77"/>
      <c r="D13" s="27"/>
      <c r="F13" s="82"/>
      <c r="G13" s="82" t="b">
        <f t="shared" si="0"/>
        <v>0</v>
      </c>
      <c r="H13" s="82" t="b">
        <f t="shared" si="1"/>
        <v>0</v>
      </c>
      <c r="I13" s="82" t="b">
        <f t="shared" si="2"/>
        <v>0</v>
      </c>
      <c r="J13" s="82" t="b">
        <f t="shared" si="3"/>
        <v>0</v>
      </c>
      <c r="K13" s="82" t="b">
        <f t="shared" si="4"/>
        <v>0</v>
      </c>
    </row>
    <row r="14" spans="1:11" x14ac:dyDescent="0.25">
      <c r="A14" s="36" t="s">
        <v>18</v>
      </c>
      <c r="B14" s="77"/>
      <c r="C14" s="77"/>
      <c r="D14" s="27"/>
      <c r="F14" s="82"/>
      <c r="G14" s="82" t="b">
        <f t="shared" si="0"/>
        <v>0</v>
      </c>
      <c r="H14" s="82" t="b">
        <f t="shared" si="1"/>
        <v>0</v>
      </c>
      <c r="I14" s="82" t="b">
        <f t="shared" si="2"/>
        <v>0</v>
      </c>
      <c r="J14" s="82" t="b">
        <f t="shared" si="3"/>
        <v>0</v>
      </c>
      <c r="K14" s="82" t="b">
        <f t="shared" si="4"/>
        <v>0</v>
      </c>
    </row>
    <row r="15" spans="1:11" x14ac:dyDescent="0.25">
      <c r="A15" s="36" t="s">
        <v>19</v>
      </c>
      <c r="B15" s="77"/>
      <c r="C15" s="77"/>
      <c r="D15" s="27"/>
      <c r="F15" s="82"/>
      <c r="G15" s="82" t="b">
        <f t="shared" si="0"/>
        <v>0</v>
      </c>
      <c r="H15" s="82" t="b">
        <f t="shared" si="1"/>
        <v>0</v>
      </c>
      <c r="I15" s="82" t="b">
        <f t="shared" si="2"/>
        <v>0</v>
      </c>
      <c r="J15" s="82" t="b">
        <f t="shared" si="3"/>
        <v>0</v>
      </c>
      <c r="K15" s="82" t="b">
        <f t="shared" si="4"/>
        <v>0</v>
      </c>
    </row>
    <row r="16" spans="1:11" x14ac:dyDescent="0.25">
      <c r="A16" s="36" t="s">
        <v>20</v>
      </c>
      <c r="B16" s="77"/>
      <c r="C16" s="77"/>
      <c r="D16" s="27"/>
      <c r="F16" s="82"/>
      <c r="G16" s="82" t="b">
        <f t="shared" si="0"/>
        <v>0</v>
      </c>
      <c r="H16" s="82" t="b">
        <f t="shared" si="1"/>
        <v>0</v>
      </c>
      <c r="I16" s="82" t="b">
        <f t="shared" si="2"/>
        <v>0</v>
      </c>
      <c r="J16" s="82" t="b">
        <f t="shared" si="3"/>
        <v>0</v>
      </c>
      <c r="K16" s="82" t="b">
        <f t="shared" si="4"/>
        <v>0</v>
      </c>
    </row>
    <row r="17" spans="1:11" ht="94.5" x14ac:dyDescent="0.25">
      <c r="A17" s="25" t="s">
        <v>51</v>
      </c>
      <c r="B17" s="77"/>
      <c r="C17" s="77"/>
      <c r="D17" s="27"/>
      <c r="F17" s="82"/>
      <c r="G17" s="82" t="b">
        <f t="shared" si="0"/>
        <v>0</v>
      </c>
      <c r="H17" s="82" t="b">
        <f t="shared" si="1"/>
        <v>0</v>
      </c>
      <c r="I17" s="82" t="b">
        <f t="shared" si="2"/>
        <v>0</v>
      </c>
      <c r="J17" s="82" t="b">
        <f t="shared" si="3"/>
        <v>0</v>
      </c>
      <c r="K17" s="82" t="b">
        <f t="shared" si="4"/>
        <v>0</v>
      </c>
    </row>
    <row r="18" spans="1:11" s="27" customFormat="1" x14ac:dyDescent="0.25">
      <c r="A18" s="44"/>
      <c r="F18" s="52"/>
    </row>
    <row r="19" spans="1:11" s="60" customFormat="1" x14ac:dyDescent="0.25">
      <c r="A19" s="45" t="s">
        <v>21</v>
      </c>
      <c r="B19" s="59"/>
      <c r="C19" s="59"/>
      <c r="D19" s="58"/>
      <c r="E19" s="58"/>
      <c r="F19" s="69">
        <f t="shared" ref="F19:J19" si="5">COUNTIF(F8:F17,"Yes")</f>
        <v>0</v>
      </c>
      <c r="G19" s="68">
        <f t="shared" si="5"/>
        <v>0</v>
      </c>
      <c r="H19" s="68">
        <f t="shared" si="5"/>
        <v>0</v>
      </c>
      <c r="I19" s="68">
        <f t="shared" ref="I19" si="6">COUNTIF(I8:I17,"Yes")</f>
        <v>0</v>
      </c>
      <c r="J19" s="68">
        <f t="shared" si="5"/>
        <v>0</v>
      </c>
      <c r="K19" s="68">
        <f t="shared" ref="K19" si="7">COUNTIF(K8:K17,"Yes")</f>
        <v>0</v>
      </c>
    </row>
    <row r="20" spans="1:11" s="29" customFormat="1" x14ac:dyDescent="0.25">
      <c r="A20" s="48" t="s">
        <v>22</v>
      </c>
      <c r="B20" s="49"/>
      <c r="C20" s="49"/>
      <c r="D20" s="46"/>
      <c r="E20" s="46"/>
      <c r="F20" s="71" t="str">
        <f t="shared" ref="F20:J20" si="8">IF(ISERROR(F19/F23),"%",F19/F23*100)</f>
        <v>%</v>
      </c>
      <c r="G20" s="70" t="str">
        <f t="shared" si="8"/>
        <v>%</v>
      </c>
      <c r="H20" s="70" t="str">
        <f t="shared" si="8"/>
        <v>%</v>
      </c>
      <c r="I20" s="70" t="str">
        <f t="shared" ref="I20" si="9">IF(ISERROR(I19/I23),"%",I19/I23*100)</f>
        <v>%</v>
      </c>
      <c r="J20" s="70" t="str">
        <f t="shared" si="8"/>
        <v>%</v>
      </c>
      <c r="K20" s="70" t="str">
        <f t="shared" ref="K20" si="10">IF(ISERROR(K19/K23),"%",K19/K23*100)</f>
        <v>%</v>
      </c>
    </row>
    <row r="21" spans="1:11" s="60" customFormat="1" x14ac:dyDescent="0.25">
      <c r="A21" s="45" t="s">
        <v>23</v>
      </c>
      <c r="B21" s="59"/>
      <c r="C21" s="59"/>
      <c r="D21" s="58"/>
      <c r="E21" s="58"/>
      <c r="F21" s="69">
        <f t="shared" ref="F21:J21" si="11">COUNTIF(F8:F17,"No")</f>
        <v>0</v>
      </c>
      <c r="G21" s="68">
        <f t="shared" si="11"/>
        <v>0</v>
      </c>
      <c r="H21" s="68">
        <f t="shared" si="11"/>
        <v>0</v>
      </c>
      <c r="I21" s="68">
        <f t="shared" ref="I21" si="12">COUNTIF(I8:I17,"No")</f>
        <v>0</v>
      </c>
      <c r="J21" s="68">
        <f t="shared" si="11"/>
        <v>0</v>
      </c>
      <c r="K21" s="68">
        <f t="shared" ref="K21" si="13">COUNTIF(K8:K17,"No")</f>
        <v>0</v>
      </c>
    </row>
    <row r="22" spans="1:11" s="29" customFormat="1" x14ac:dyDescent="0.25">
      <c r="A22" s="48" t="s">
        <v>24</v>
      </c>
      <c r="B22" s="49"/>
      <c r="C22" s="49"/>
      <c r="D22" s="46"/>
      <c r="E22" s="46"/>
      <c r="F22" s="71" t="str">
        <f t="shared" ref="F22:J22" si="14">IF(ISERROR(F21/F23),"%",F21/F23*100)</f>
        <v>%</v>
      </c>
      <c r="G22" s="70" t="str">
        <f t="shared" si="14"/>
        <v>%</v>
      </c>
      <c r="H22" s="70" t="str">
        <f t="shared" si="14"/>
        <v>%</v>
      </c>
      <c r="I22" s="70" t="str">
        <f t="shared" ref="I22" si="15">IF(ISERROR(I21/I23),"%",I21/I23*100)</f>
        <v>%</v>
      </c>
      <c r="J22" s="70" t="str">
        <f t="shared" si="14"/>
        <v>%</v>
      </c>
      <c r="K22" s="70" t="str">
        <f t="shared" ref="K22" si="16">IF(ISERROR(K21/K23),"%",K21/K23*100)</f>
        <v>%</v>
      </c>
    </row>
    <row r="23" spans="1:11" s="60" customFormat="1" x14ac:dyDescent="0.25">
      <c r="A23" s="45" t="s">
        <v>25</v>
      </c>
      <c r="B23" s="59"/>
      <c r="C23" s="59"/>
      <c r="D23" s="58"/>
      <c r="E23" s="58"/>
      <c r="F23" s="69">
        <f t="shared" ref="F23:J23" si="17">SUM(F19+F21)</f>
        <v>0</v>
      </c>
      <c r="G23" s="68">
        <f t="shared" si="17"/>
        <v>0</v>
      </c>
      <c r="H23" s="68">
        <f t="shared" si="17"/>
        <v>0</v>
      </c>
      <c r="I23" s="68">
        <f t="shared" ref="I23" si="18">SUM(I19+I21)</f>
        <v>0</v>
      </c>
      <c r="J23" s="68">
        <f t="shared" si="17"/>
        <v>0</v>
      </c>
      <c r="K23" s="68">
        <f t="shared" ref="K23" si="19">SUM(K19+K21)</f>
        <v>0</v>
      </c>
    </row>
    <row r="24" spans="1:11" s="28" customFormat="1" ht="31.5" x14ac:dyDescent="0.25">
      <c r="A24" s="48" t="s">
        <v>75</v>
      </c>
      <c r="B24" s="47"/>
      <c r="C24" s="47"/>
      <c r="D24" s="46"/>
      <c r="E24" s="46"/>
      <c r="F24" s="74">
        <f t="shared" ref="F24:J24" si="20">F28</f>
        <v>10</v>
      </c>
      <c r="G24" s="72">
        <f t="shared" si="20"/>
        <v>0</v>
      </c>
      <c r="H24" s="72">
        <f t="shared" si="20"/>
        <v>0</v>
      </c>
      <c r="I24" s="72">
        <f t="shared" ref="I24" si="21">I28</f>
        <v>0</v>
      </c>
      <c r="J24" s="72">
        <f t="shared" si="20"/>
        <v>0</v>
      </c>
      <c r="K24" s="72">
        <f t="shared" ref="K24" si="22">K28</f>
        <v>0</v>
      </c>
    </row>
    <row r="25" spans="1:11" s="28" customFormat="1" x14ac:dyDescent="0.25">
      <c r="A25" s="48" t="s">
        <v>31</v>
      </c>
      <c r="B25" s="47"/>
      <c r="C25" s="47"/>
      <c r="D25" s="46"/>
      <c r="E25" s="46"/>
      <c r="F25" s="74">
        <f t="shared" ref="F25:K25" si="23">COUNTIF(F8:F17,"N/A")</f>
        <v>0</v>
      </c>
      <c r="G25" s="72">
        <f t="shared" si="23"/>
        <v>0</v>
      </c>
      <c r="H25" s="72">
        <f t="shared" si="23"/>
        <v>0</v>
      </c>
      <c r="I25" s="72">
        <f t="shared" si="23"/>
        <v>0</v>
      </c>
      <c r="J25" s="72">
        <f t="shared" si="23"/>
        <v>0</v>
      </c>
      <c r="K25" s="72">
        <f t="shared" si="23"/>
        <v>0</v>
      </c>
    </row>
    <row r="26" spans="1:11" s="60" customFormat="1" x14ac:dyDescent="0.25">
      <c r="A26" s="45" t="s">
        <v>36</v>
      </c>
      <c r="B26" s="59"/>
      <c r="C26" s="59"/>
      <c r="D26" s="58"/>
      <c r="E26" s="58"/>
      <c r="F26" s="69">
        <f t="shared" ref="F26:J26" si="24">F19+F21+F24+F25</f>
        <v>10</v>
      </c>
      <c r="G26" s="68">
        <f t="shared" si="24"/>
        <v>0</v>
      </c>
      <c r="H26" s="68">
        <f t="shared" si="24"/>
        <v>0</v>
      </c>
      <c r="I26" s="68">
        <f t="shared" ref="I26" si="25">I19+I21+I24+I25</f>
        <v>0</v>
      </c>
      <c r="J26" s="68">
        <f t="shared" si="24"/>
        <v>0</v>
      </c>
      <c r="K26" s="68">
        <f t="shared" ref="K26" si="26">K19+K21+K24+K25</f>
        <v>0</v>
      </c>
    </row>
    <row r="27" spans="1:11" s="30" customFormat="1" x14ac:dyDescent="0.25">
      <c r="B27" s="59"/>
      <c r="C27" s="59"/>
      <c r="D27" s="58"/>
      <c r="E27" s="58"/>
      <c r="F27" s="73"/>
      <c r="G27" s="73"/>
      <c r="H27" s="73"/>
      <c r="I27" s="73"/>
      <c r="J27" s="73"/>
      <c r="K27" s="73"/>
    </row>
    <row r="28" spans="1:11" s="141" customFormat="1" x14ac:dyDescent="0.25">
      <c r="A28" s="141" t="s">
        <v>76</v>
      </c>
      <c r="B28" s="142"/>
      <c r="C28" s="142"/>
      <c r="D28" s="143"/>
      <c r="E28" s="143"/>
      <c r="F28" s="144">
        <f t="shared" ref="F28:J28" si="27">COUNTIF(F8:F17,"")</f>
        <v>10</v>
      </c>
      <c r="G28" s="144">
        <f t="shared" si="27"/>
        <v>0</v>
      </c>
      <c r="H28" s="144">
        <f t="shared" si="27"/>
        <v>0</v>
      </c>
      <c r="I28" s="144">
        <f t="shared" ref="I28" si="28">COUNTIF(I8:I17,"")</f>
        <v>0</v>
      </c>
      <c r="J28" s="144">
        <f t="shared" si="27"/>
        <v>0</v>
      </c>
      <c r="K28" s="144">
        <f t="shared" ref="K28" si="29">COUNTIF(K8:K17,"")</f>
        <v>0</v>
      </c>
    </row>
    <row r="29" spans="1:11" s="145" customFormat="1" ht="31.5" x14ac:dyDescent="0.25">
      <c r="A29" s="145" t="s">
        <v>50</v>
      </c>
      <c r="B29" s="142"/>
      <c r="C29" s="142"/>
      <c r="D29" s="143"/>
      <c r="E29" s="143"/>
      <c r="F29" s="146" t="str">
        <f>IF(F24=F26,"No data",IF(F25=F26,"N/A",IF(F24+F25=F26,"N/A",F20)))</f>
        <v>No data</v>
      </c>
      <c r="G29" s="146" t="str">
        <f>IF(G24=G26,"No data",IF(G25=G26,"N/A",IF(G24+G25=G26,"N/A",G20)))</f>
        <v>No data</v>
      </c>
      <c r="H29" s="146" t="str">
        <f>IF(H24=H26,"No data",IF(H25=H26,"N/A - was admitted under care of usual LTV team",IF(H24+H25=H26,"N/A - was admitted under care of usual LTV team",H20)))</f>
        <v>No data</v>
      </c>
      <c r="I29" s="146" t="str">
        <f>IF(I24=I26,"No data",IF(I25=I26,"N/A",IF(I24+I25=I26,"N/A",I20)))</f>
        <v>No data</v>
      </c>
      <c r="J29" s="146" t="str">
        <f>IF(J24=J26,"No data",IF(J25=J26,"N/A",IF(J24+J25=J26,"N/A",J20)))</f>
        <v>No data</v>
      </c>
      <c r="K29" s="146" t="str">
        <f>IF(K24=K26,"No data",IF(K25=K26,"N/A",IF(K24+K25=K26,"N/A",K20)))</f>
        <v>No data</v>
      </c>
    </row>
    <row r="30" spans="1:11" x14ac:dyDescent="0.25">
      <c r="A30" s="50"/>
      <c r="F30" s="24"/>
    </row>
    <row r="31" spans="1:11" x14ac:dyDescent="0.25">
      <c r="A31" s="50"/>
      <c r="F31" s="24"/>
    </row>
    <row r="32" spans="1:11" x14ac:dyDescent="0.25">
      <c r="A32" s="50"/>
      <c r="F32" s="24"/>
    </row>
    <row r="33" spans="1:6" x14ac:dyDescent="0.25">
      <c r="A33" s="50"/>
      <c r="F33" s="24"/>
    </row>
    <row r="34" spans="1:6" x14ac:dyDescent="0.25">
      <c r="A34" s="50"/>
      <c r="F34" s="24"/>
    </row>
    <row r="35" spans="1:6" x14ac:dyDescent="0.25">
      <c r="A35" s="50"/>
      <c r="F35" s="24"/>
    </row>
    <row r="36" spans="1:6" x14ac:dyDescent="0.25">
      <c r="A36" s="50"/>
      <c r="F36" s="24"/>
    </row>
    <row r="37" spans="1:6" x14ac:dyDescent="0.25">
      <c r="A37" s="50"/>
      <c r="F37" s="24"/>
    </row>
    <row r="38" spans="1:6" x14ac:dyDescent="0.25">
      <c r="A38" s="50"/>
      <c r="F38" s="24"/>
    </row>
    <row r="39" spans="1:6" x14ac:dyDescent="0.25">
      <c r="A39" s="50"/>
      <c r="F39" s="24"/>
    </row>
    <row r="40" spans="1:6" x14ac:dyDescent="0.25">
      <c r="A40" s="50"/>
      <c r="F40" s="24"/>
    </row>
    <row r="41" spans="1:6" x14ac:dyDescent="0.25">
      <c r="A41" s="50"/>
      <c r="F41" s="24"/>
    </row>
    <row r="42" spans="1:6" x14ac:dyDescent="0.25">
      <c r="A42" s="50"/>
      <c r="F42" s="24"/>
    </row>
    <row r="43" spans="1:6" x14ac:dyDescent="0.25">
      <c r="A43" s="50"/>
      <c r="F43" s="24"/>
    </row>
    <row r="44" spans="1:6" x14ac:dyDescent="0.25">
      <c r="A44" s="50"/>
      <c r="F44" s="24"/>
    </row>
    <row r="45" spans="1:6" x14ac:dyDescent="0.25">
      <c r="A45" s="50"/>
      <c r="F45" s="24"/>
    </row>
    <row r="46" spans="1:6" x14ac:dyDescent="0.25">
      <c r="A46" s="50"/>
      <c r="F46" s="24"/>
    </row>
    <row r="47" spans="1:6" x14ac:dyDescent="0.25">
      <c r="A47" s="50"/>
    </row>
  </sheetData>
  <mergeCells count="5">
    <mergeCell ref="A1:A2"/>
    <mergeCell ref="D3:E3"/>
    <mergeCell ref="D4:E4"/>
    <mergeCell ref="G4:J4"/>
    <mergeCell ref="F3:K3"/>
  </mergeCells>
  <conditionalFormatting sqref="F8:F17">
    <cfRule type="expression" dxfId="5" priority="20">
      <formula>(F8:F17="No")</formula>
    </cfRule>
  </conditionalFormatting>
  <conditionalFormatting sqref="G8:K17">
    <cfRule type="expression" dxfId="4" priority="1">
      <formula>(G8:G17="No")</formula>
    </cfRule>
  </conditionalFormatting>
  <dataValidations count="2">
    <dataValidation type="date" allowBlank="1" showInputMessage="1" showErrorMessage="1" sqref="B8:C17">
      <formula1>40179</formula1>
      <formula2>58441</formula2>
    </dataValidation>
    <dataValidation type="list" allowBlank="1" showInputMessage="1" showErrorMessage="1" sqref="F8:F17 G8:H17 I8:K17">
      <formula1>Answer3</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answer_sheet!$A$2:$A$4</xm:f>
          </x14:formula1>
          <xm:sqref>E8:E17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6"/>
  <sheetViews>
    <sheetView showGridLines="0" zoomScaleNormal="100" workbookViewId="0">
      <selection activeCell="F17" sqref="F17"/>
    </sheetView>
  </sheetViews>
  <sheetFormatPr defaultRowHeight="15" x14ac:dyDescent="0.25"/>
  <cols>
    <col min="2" max="2" width="13.28515625" customWidth="1"/>
    <col min="3" max="3" width="9.5703125" bestFit="1" customWidth="1"/>
    <col min="4" max="4" width="11.5703125" bestFit="1" customWidth="1"/>
    <col min="5" max="5" width="11.5703125" customWidth="1"/>
    <col min="8" max="8" width="38.42578125" customWidth="1"/>
    <col min="9" max="9" width="4" customWidth="1"/>
    <col min="10" max="10" width="41.42578125" customWidth="1"/>
    <col min="13" max="13" width="3.140625" customWidth="1"/>
    <col min="14" max="14" width="43.5703125" customWidth="1"/>
  </cols>
  <sheetData>
    <row r="1" spans="2:15" ht="15" customHeight="1" x14ac:dyDescent="0.25">
      <c r="B1" s="132" t="s">
        <v>43</v>
      </c>
      <c r="C1" s="133"/>
      <c r="D1" s="133"/>
      <c r="E1" s="133"/>
      <c r="F1" s="134"/>
      <c r="G1" s="113"/>
      <c r="H1" s="93"/>
      <c r="I1" s="94"/>
    </row>
    <row r="2" spans="2:15" ht="17.25" customHeight="1" x14ac:dyDescent="0.25">
      <c r="C2" s="100">
        <v>4</v>
      </c>
      <c r="H2" s="135" t="s">
        <v>95</v>
      </c>
      <c r="I2" s="136" t="s">
        <v>39</v>
      </c>
    </row>
    <row r="3" spans="2:15" x14ac:dyDescent="0.25">
      <c r="C3" s="14" t="s">
        <v>123</v>
      </c>
      <c r="H3" s="135"/>
      <c r="I3" s="136"/>
    </row>
    <row r="4" spans="2:15" x14ac:dyDescent="0.25">
      <c r="C4" s="14" t="s">
        <v>124</v>
      </c>
      <c r="H4" s="135"/>
      <c r="I4" s="136"/>
    </row>
    <row r="5" spans="2:15" x14ac:dyDescent="0.25">
      <c r="C5" s="14" t="s">
        <v>125</v>
      </c>
      <c r="H5" s="135"/>
      <c r="I5" s="136"/>
      <c r="M5" s="15"/>
    </row>
    <row r="6" spans="2:15" x14ac:dyDescent="0.25">
      <c r="C6" s="14" t="s">
        <v>126</v>
      </c>
      <c r="H6" s="135"/>
      <c r="I6" s="136"/>
      <c r="M6" s="15"/>
    </row>
    <row r="7" spans="2:15" x14ac:dyDescent="0.25">
      <c r="C7" s="14" t="s">
        <v>127</v>
      </c>
      <c r="H7" s="18" t="s">
        <v>40</v>
      </c>
      <c r="I7" s="19">
        <v>100</v>
      </c>
      <c r="M7" s="15"/>
    </row>
    <row r="8" spans="2:15" x14ac:dyDescent="0.25">
      <c r="C8" s="14" t="s">
        <v>128</v>
      </c>
      <c r="D8" s="12"/>
      <c r="E8" s="12"/>
      <c r="F8" s="12"/>
      <c r="G8" s="12"/>
      <c r="H8" s="20" t="s">
        <v>41</v>
      </c>
      <c r="I8" s="21" t="s">
        <v>45</v>
      </c>
      <c r="M8" s="15"/>
    </row>
    <row r="9" spans="2:15" x14ac:dyDescent="0.25">
      <c r="D9" s="90"/>
      <c r="E9" s="90"/>
      <c r="F9" s="87"/>
      <c r="G9" s="87"/>
      <c r="H9" s="22" t="s">
        <v>44</v>
      </c>
      <c r="I9" s="23" t="s">
        <v>46</v>
      </c>
    </row>
    <row r="10" spans="2:15" x14ac:dyDescent="0.25">
      <c r="D10" s="12"/>
      <c r="E10" s="12"/>
      <c r="F10" s="12"/>
      <c r="G10" s="12"/>
      <c r="H10" s="12"/>
      <c r="N10" s="85"/>
      <c r="O10" s="86"/>
    </row>
    <row r="11" spans="2:15" ht="15" customHeight="1" x14ac:dyDescent="0.25">
      <c r="B11" s="137" t="s">
        <v>38</v>
      </c>
      <c r="C11" s="138"/>
      <c r="D11" s="138"/>
      <c r="E11" s="138"/>
      <c r="F11" s="138"/>
      <c r="G11" s="112"/>
      <c r="H11" s="12"/>
      <c r="N11" s="85"/>
      <c r="O11" s="86"/>
    </row>
    <row r="12" spans="2:15" x14ac:dyDescent="0.25">
      <c r="C12" s="13">
        <v>4</v>
      </c>
      <c r="H12" s="12"/>
      <c r="N12" s="85"/>
      <c r="O12" s="86"/>
    </row>
    <row r="13" spans="2:15" x14ac:dyDescent="0.25">
      <c r="B13" s="32"/>
      <c r="C13" s="14" t="str">
        <f>+'Audit Tool'!F29</f>
        <v>No data</v>
      </c>
    </row>
    <row r="14" spans="2:15" x14ac:dyDescent="0.25">
      <c r="B14" s="32"/>
      <c r="C14" s="14" t="str">
        <f>+'Audit Tool'!G29</f>
        <v>No data</v>
      </c>
    </row>
    <row r="15" spans="2:15" x14ac:dyDescent="0.25">
      <c r="B15" s="32"/>
      <c r="C15" s="88" t="str">
        <f>+'Audit Tool'!H29</f>
        <v>No data</v>
      </c>
      <c r="H15" s="32"/>
    </row>
    <row r="16" spans="2:15" x14ac:dyDescent="0.25">
      <c r="B16" s="32"/>
      <c r="C16" s="88" t="str">
        <f>+'Audit Tool'!I29</f>
        <v>No data</v>
      </c>
      <c r="H16" s="32"/>
    </row>
    <row r="17" spans="2:13" x14ac:dyDescent="0.25">
      <c r="C17" s="88" t="str">
        <f>+'Audit Tool'!J29</f>
        <v>No data</v>
      </c>
      <c r="H17" s="32"/>
      <c r="M17" s="17"/>
    </row>
    <row r="18" spans="2:13" x14ac:dyDescent="0.25">
      <c r="C18" s="88" t="str">
        <f>+'Audit Tool'!K29</f>
        <v>No data</v>
      </c>
      <c r="H18" s="32"/>
    </row>
    <row r="19" spans="2:13" ht="15" customHeight="1" x14ac:dyDescent="0.25">
      <c r="H19" s="32"/>
    </row>
    <row r="20" spans="2:13" x14ac:dyDescent="0.25">
      <c r="B20" s="130" t="s">
        <v>42</v>
      </c>
      <c r="C20" s="131"/>
      <c r="D20" s="131"/>
    </row>
    <row r="21" spans="2:13" x14ac:dyDescent="0.25">
      <c r="C21" s="56" t="str">
        <f>IF(C13="No data", "No data", IF(C13="NA","NA",IF(C13="%","%", SUM(C13:C18)/COUNT(C13:C18))))</f>
        <v>No data</v>
      </c>
    </row>
    <row r="22" spans="2:13" x14ac:dyDescent="0.25">
      <c r="E22" s="12"/>
      <c r="F22" s="12"/>
      <c r="G22" s="12"/>
    </row>
    <row r="23" spans="2:13" x14ac:dyDescent="0.25">
      <c r="E23" s="12"/>
      <c r="F23" s="12"/>
      <c r="G23" s="12"/>
    </row>
    <row r="24" spans="2:13" x14ac:dyDescent="0.25">
      <c r="E24" s="12"/>
      <c r="F24" s="12"/>
      <c r="G24" s="12"/>
      <c r="M24" s="2"/>
    </row>
    <row r="25" spans="2:13" x14ac:dyDescent="0.25">
      <c r="D25" s="12"/>
      <c r="E25" s="12"/>
      <c r="F25" s="12"/>
      <c r="G25" s="12"/>
    </row>
    <row r="26" spans="2:13" x14ac:dyDescent="0.25">
      <c r="C26" s="12"/>
      <c r="D26" s="12"/>
      <c r="E26" s="12"/>
      <c r="F26" s="12"/>
      <c r="G26" s="12"/>
    </row>
  </sheetData>
  <mergeCells count="5">
    <mergeCell ref="B20:D20"/>
    <mergeCell ref="B1:F1"/>
    <mergeCell ref="H2:H6"/>
    <mergeCell ref="I2:I6"/>
    <mergeCell ref="B11:F11"/>
  </mergeCells>
  <conditionalFormatting sqref="C21">
    <cfRule type="cellIs" dxfId="3" priority="10" operator="between">
      <formula>50</formula>
      <formula>99</formula>
    </cfRule>
    <cfRule type="cellIs" dxfId="2" priority="11" operator="between">
      <formula>50</formula>
      <formula>99</formula>
    </cfRule>
    <cfRule type="cellIs" dxfId="1" priority="12" operator="equal">
      <formula>100</formula>
    </cfRule>
  </conditionalFormatting>
  <conditionalFormatting sqref="C21">
    <cfRule type="cellIs" dxfId="0" priority="9" operator="between">
      <formula>0</formula>
      <formula>49</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Normal="100" workbookViewId="0">
      <selection activeCell="B22" sqref="B22"/>
    </sheetView>
  </sheetViews>
  <sheetFormatPr defaultRowHeight="15" x14ac:dyDescent="0.25"/>
  <cols>
    <col min="1" max="1" width="26.7109375" style="16" customWidth="1"/>
    <col min="2" max="2" width="122.140625" style="11" customWidth="1"/>
    <col min="3" max="16384" width="9.140625" style="11"/>
  </cols>
  <sheetData>
    <row r="1" spans="1:2" ht="18.75" customHeight="1" x14ac:dyDescent="0.25">
      <c r="A1" s="139" t="s">
        <v>6</v>
      </c>
      <c r="B1" s="140"/>
    </row>
    <row r="2" spans="1:2" s="16" customFormat="1" ht="31.5" x14ac:dyDescent="0.25">
      <c r="A2" s="89"/>
      <c r="B2" s="89" t="s">
        <v>81</v>
      </c>
    </row>
    <row r="3" spans="1:2" s="16" customFormat="1" ht="31.5" x14ac:dyDescent="0.25">
      <c r="A3" s="57" t="s">
        <v>74</v>
      </c>
      <c r="B3" s="57" t="s">
        <v>77</v>
      </c>
    </row>
    <row r="4" spans="1:2" s="30" customFormat="1" ht="300" x14ac:dyDescent="0.25">
      <c r="A4" s="61">
        <v>4</v>
      </c>
      <c r="B4" s="76" t="s">
        <v>122</v>
      </c>
    </row>
  </sheetData>
  <mergeCells count="1">
    <mergeCell ref="A1:B1"/>
  </mergeCells>
  <pageMargins left="0.70866141732283472" right="0.70866141732283472" top="0.74803149606299213" bottom="0.7480314960629921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3"/>
  <sheetViews>
    <sheetView workbookViewId="0"/>
  </sheetViews>
  <sheetFormatPr defaultRowHeight="15" x14ac:dyDescent="0.25"/>
  <cols>
    <col min="1" max="1" width="31.85546875" bestFit="1" customWidth="1"/>
    <col min="3" max="3" width="33" bestFit="1" customWidth="1"/>
    <col min="5" max="5" width="41.7109375" bestFit="1" customWidth="1"/>
    <col min="9" max="9" width="74.7109375" bestFit="1" customWidth="1"/>
    <col min="11" max="11" width="64.42578125" bestFit="1" customWidth="1"/>
    <col min="13" max="13" width="64.42578125" bestFit="1" customWidth="1"/>
  </cols>
  <sheetData>
    <row r="1" spans="1:13" x14ac:dyDescent="0.25">
      <c r="A1" s="35" t="s">
        <v>66</v>
      </c>
    </row>
    <row r="3" spans="1:13" x14ac:dyDescent="0.25">
      <c r="A3" t="s">
        <v>52</v>
      </c>
      <c r="C3" t="s">
        <v>30</v>
      </c>
      <c r="E3" t="s">
        <v>7</v>
      </c>
      <c r="G3" t="s">
        <v>32</v>
      </c>
      <c r="I3" t="s">
        <v>53</v>
      </c>
      <c r="K3" t="s">
        <v>33</v>
      </c>
      <c r="M3" t="s">
        <v>34</v>
      </c>
    </row>
    <row r="4" spans="1:13" x14ac:dyDescent="0.25">
      <c r="A4" t="s">
        <v>54</v>
      </c>
      <c r="C4" t="s">
        <v>59</v>
      </c>
      <c r="E4" t="s">
        <v>9</v>
      </c>
      <c r="G4" t="s">
        <v>9</v>
      </c>
      <c r="I4" t="s">
        <v>9</v>
      </c>
      <c r="K4" t="s">
        <v>9</v>
      </c>
      <c r="M4" t="s">
        <v>9</v>
      </c>
    </row>
    <row r="5" spans="1:13" x14ac:dyDescent="0.25">
      <c r="A5" t="s">
        <v>10</v>
      </c>
      <c r="C5" t="s">
        <v>58</v>
      </c>
      <c r="E5" t="s">
        <v>11</v>
      </c>
      <c r="G5" t="s">
        <v>11</v>
      </c>
      <c r="I5" t="s">
        <v>11</v>
      </c>
      <c r="K5" t="s">
        <v>11</v>
      </c>
      <c r="M5" t="s">
        <v>11</v>
      </c>
    </row>
    <row r="6" spans="1:13" x14ac:dyDescent="0.25">
      <c r="E6" t="s">
        <v>60</v>
      </c>
      <c r="I6" t="s">
        <v>69</v>
      </c>
      <c r="K6" t="s">
        <v>72</v>
      </c>
      <c r="M6" t="s">
        <v>70</v>
      </c>
    </row>
    <row r="9" spans="1:13" x14ac:dyDescent="0.25">
      <c r="A9" t="s">
        <v>35</v>
      </c>
      <c r="C9" t="s">
        <v>55</v>
      </c>
      <c r="E9" t="s">
        <v>56</v>
      </c>
      <c r="G9" t="s">
        <v>57</v>
      </c>
    </row>
    <row r="10" spans="1:13" x14ac:dyDescent="0.25">
      <c r="A10" t="s">
        <v>9</v>
      </c>
      <c r="C10" t="s">
        <v>9</v>
      </c>
      <c r="E10" t="s">
        <v>9</v>
      </c>
      <c r="G10" t="s">
        <v>9</v>
      </c>
    </row>
    <row r="11" spans="1:13" x14ac:dyDescent="0.25">
      <c r="A11" t="s">
        <v>11</v>
      </c>
      <c r="C11" t="s">
        <v>11</v>
      </c>
      <c r="E11" t="s">
        <v>11</v>
      </c>
      <c r="G11" t="s">
        <v>11</v>
      </c>
    </row>
    <row r="12" spans="1:13" x14ac:dyDescent="0.25">
      <c r="A12" t="s">
        <v>62</v>
      </c>
      <c r="C12" t="s">
        <v>61</v>
      </c>
      <c r="E12" t="s">
        <v>71</v>
      </c>
      <c r="G12" t="s">
        <v>62</v>
      </c>
    </row>
    <row r="13" spans="1:13" x14ac:dyDescent="0.25">
      <c r="G13" t="s">
        <v>63</v>
      </c>
    </row>
    <row r="14" spans="1:13" x14ac:dyDescent="0.25">
      <c r="A14" t="s">
        <v>67</v>
      </c>
      <c r="C14" t="s">
        <v>68</v>
      </c>
    </row>
    <row r="15" spans="1:13" x14ac:dyDescent="0.25">
      <c r="A15" t="s">
        <v>9</v>
      </c>
      <c r="C15" t="s">
        <v>9</v>
      </c>
    </row>
    <row r="16" spans="1:13" x14ac:dyDescent="0.25">
      <c r="A16" t="s">
        <v>11</v>
      </c>
      <c r="C16" t="s">
        <v>11</v>
      </c>
    </row>
    <row r="17" spans="1:13" x14ac:dyDescent="0.25">
      <c r="A17" t="s">
        <v>64</v>
      </c>
      <c r="C17" t="s">
        <v>65</v>
      </c>
      <c r="J17" s="32"/>
      <c r="K17" s="33"/>
      <c r="L17" s="32"/>
      <c r="M17" s="32"/>
    </row>
    <row r="18" spans="1:13" x14ac:dyDescent="0.25">
      <c r="J18" s="32"/>
      <c r="K18" s="33"/>
      <c r="L18" s="32"/>
      <c r="M18" s="32"/>
    </row>
    <row r="19" spans="1:13" x14ac:dyDescent="0.25">
      <c r="J19" s="32"/>
      <c r="K19" s="33"/>
      <c r="L19" s="32"/>
      <c r="M19" s="32"/>
    </row>
    <row r="20" spans="1:13" x14ac:dyDescent="0.25">
      <c r="J20" s="32"/>
      <c r="K20" s="33"/>
      <c r="L20" s="32"/>
      <c r="M20" s="32"/>
    </row>
    <row r="21" spans="1:13" x14ac:dyDescent="0.25">
      <c r="J21" s="32"/>
      <c r="K21" s="33"/>
      <c r="L21" s="32"/>
      <c r="M21" s="32"/>
    </row>
    <row r="22" spans="1:13" x14ac:dyDescent="0.25">
      <c r="A22" s="34"/>
      <c r="C22" s="34"/>
      <c r="H22" s="35"/>
    </row>
    <row r="23" spans="1:13" x14ac:dyDescent="0.25">
      <c r="H23" s="3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9"/>
  <sheetViews>
    <sheetView workbookViewId="0">
      <selection activeCell="C8" sqref="C8"/>
    </sheetView>
  </sheetViews>
  <sheetFormatPr defaultRowHeight="15" x14ac:dyDescent="0.25"/>
  <cols>
    <col min="1" max="1" width="16.140625" style="62" bestFit="1" customWidth="1"/>
    <col min="2" max="2" width="9.140625" style="62"/>
    <col min="3" max="3" width="8.7109375" style="62" bestFit="1" customWidth="1"/>
    <col min="4" max="4" width="5.42578125" style="62" bestFit="1" customWidth="1"/>
    <col min="5" max="5" width="13.42578125" style="62" customWidth="1"/>
    <col min="6" max="6" width="9.140625" style="62"/>
    <col min="7" max="7" width="16.7109375" style="62" bestFit="1" customWidth="1"/>
    <col min="8" max="8" width="8.7109375" style="62" bestFit="1" customWidth="1"/>
    <col min="9" max="9" width="26.7109375" style="62" bestFit="1" customWidth="1"/>
    <col min="10" max="10" width="8.7109375" style="62" bestFit="1" customWidth="1"/>
    <col min="11" max="11" width="19.85546875" style="62" customWidth="1"/>
    <col min="12" max="12" width="8.7109375" style="62" bestFit="1" customWidth="1"/>
    <col min="13" max="13" width="9.140625" style="62"/>
    <col min="14" max="14" width="8.7109375" style="62" bestFit="1" customWidth="1"/>
    <col min="15" max="15" width="9.140625" style="62"/>
    <col min="16" max="16" width="9.7109375" style="62" bestFit="1" customWidth="1"/>
    <col min="17" max="17" width="9.140625" style="62"/>
    <col min="18" max="18" width="9.7109375" style="62" bestFit="1" customWidth="1"/>
    <col min="19" max="19" width="9.140625" style="62"/>
    <col min="20" max="20" width="9.7109375" style="62" bestFit="1" customWidth="1"/>
    <col min="21" max="21" width="9.140625" style="62"/>
    <col min="22" max="22" width="9.7109375" style="62" bestFit="1" customWidth="1"/>
    <col min="23" max="23" width="9.140625" style="62"/>
    <col min="24" max="24" width="9.7109375" style="62" bestFit="1" customWidth="1"/>
    <col min="25" max="25" width="9.140625" style="62"/>
    <col min="26" max="26" width="10.7109375" style="62" bestFit="1" customWidth="1"/>
    <col min="27" max="27" width="19.85546875" style="75" customWidth="1"/>
    <col min="28" max="28" width="10.85546875" style="75" bestFit="1" customWidth="1"/>
    <col min="29" max="29" width="9.140625" style="62"/>
    <col min="30" max="30" width="9.7109375" style="62" bestFit="1" customWidth="1"/>
    <col min="31" max="31" width="9.140625" style="62"/>
    <col min="32" max="32" width="9.7109375" style="62" bestFit="1" customWidth="1"/>
    <col min="33" max="33" width="9.140625" style="62"/>
    <col min="34" max="34" width="9.7109375" style="62" bestFit="1" customWidth="1"/>
    <col min="35" max="35" width="9.140625" style="62"/>
    <col min="36" max="36" width="9.7109375" style="62" bestFit="1" customWidth="1"/>
    <col min="37" max="16384" width="9.140625" style="62"/>
  </cols>
  <sheetData>
    <row r="1" spans="1:36" x14ac:dyDescent="0.25">
      <c r="A1" s="62" t="s">
        <v>29</v>
      </c>
      <c r="C1" s="62" t="s">
        <v>30</v>
      </c>
      <c r="E1" s="62" t="s">
        <v>7</v>
      </c>
      <c r="G1" s="84" t="s">
        <v>32</v>
      </c>
      <c r="I1" s="84" t="s">
        <v>53</v>
      </c>
      <c r="K1" s="84" t="s">
        <v>33</v>
      </c>
      <c r="AH1" s="63"/>
      <c r="AJ1" s="63"/>
    </row>
    <row r="2" spans="1:36" x14ac:dyDescent="0.25">
      <c r="A2" s="62" t="s">
        <v>8</v>
      </c>
      <c r="C2" s="62" t="s">
        <v>9</v>
      </c>
      <c r="E2" s="62" t="s">
        <v>9</v>
      </c>
      <c r="G2" s="84" t="s">
        <v>9</v>
      </c>
      <c r="I2" s="84" t="s">
        <v>9</v>
      </c>
      <c r="K2" s="84" t="s">
        <v>9</v>
      </c>
      <c r="AH2" s="63"/>
      <c r="AJ2" s="63"/>
    </row>
    <row r="3" spans="1:36" x14ac:dyDescent="0.25">
      <c r="A3" s="62" t="s">
        <v>10</v>
      </c>
      <c r="C3" s="62" t="s">
        <v>11</v>
      </c>
      <c r="E3" s="62" t="s">
        <v>11</v>
      </c>
      <c r="G3" s="84" t="s">
        <v>11</v>
      </c>
      <c r="I3" s="84" t="s">
        <v>11</v>
      </c>
      <c r="K3" s="84" t="s">
        <v>11</v>
      </c>
      <c r="AH3" s="63"/>
      <c r="AJ3" s="63"/>
    </row>
    <row r="4" spans="1:36" ht="45" x14ac:dyDescent="0.25">
      <c r="A4" s="62" t="s">
        <v>78</v>
      </c>
      <c r="E4" s="62" t="s">
        <v>31</v>
      </c>
      <c r="G4" s="62" t="s">
        <v>82</v>
      </c>
      <c r="I4" s="62" t="s">
        <v>83</v>
      </c>
      <c r="K4" s="62" t="s">
        <v>84</v>
      </c>
      <c r="AH4" s="63"/>
      <c r="AJ4" s="63"/>
    </row>
    <row r="5" spans="1:36" x14ac:dyDescent="0.25">
      <c r="A5" s="64"/>
    </row>
    <row r="7" spans="1:36" x14ac:dyDescent="0.25">
      <c r="A7" s="64"/>
    </row>
    <row r="8" spans="1:36" x14ac:dyDescent="0.25">
      <c r="H8" s="103"/>
      <c r="L8" s="111"/>
    </row>
    <row r="9" spans="1:36" x14ac:dyDescent="0.25">
      <c r="H9" s="103"/>
      <c r="L9" s="111"/>
    </row>
    <row r="10" spans="1:36" x14ac:dyDescent="0.25">
      <c r="H10" s="103"/>
      <c r="L10" s="111"/>
    </row>
    <row r="11" spans="1:36" x14ac:dyDescent="0.25">
      <c r="H11" s="103"/>
      <c r="L11" s="111"/>
    </row>
    <row r="12" spans="1:36" x14ac:dyDescent="0.25">
      <c r="H12" s="103"/>
      <c r="L12" s="111"/>
    </row>
    <row r="13" spans="1:36" x14ac:dyDescent="0.25">
      <c r="H13" s="103"/>
      <c r="L13" s="111"/>
    </row>
    <row r="14" spans="1:36" x14ac:dyDescent="0.25">
      <c r="H14" s="103"/>
      <c r="L14" s="111"/>
    </row>
    <row r="15" spans="1:36" x14ac:dyDescent="0.25">
      <c r="H15" s="103"/>
      <c r="L15" s="111"/>
    </row>
    <row r="16" spans="1:36" x14ac:dyDescent="0.25">
      <c r="H16" s="103"/>
      <c r="L16" s="111"/>
    </row>
    <row r="17" spans="2:12" x14ac:dyDescent="0.25">
      <c r="H17" s="103"/>
      <c r="L17" s="111"/>
    </row>
    <row r="18" spans="2:12" x14ac:dyDescent="0.25">
      <c r="L18" s="103"/>
    </row>
    <row r="19" spans="2:12" x14ac:dyDescent="0.25">
      <c r="L19" s="103"/>
    </row>
    <row r="20" spans="2:12" x14ac:dyDescent="0.25">
      <c r="L20" s="103"/>
    </row>
    <row r="21" spans="2:12" x14ac:dyDescent="0.25">
      <c r="L21" s="103"/>
    </row>
    <row r="22" spans="2:12" x14ac:dyDescent="0.25">
      <c r="L22" s="103"/>
    </row>
    <row r="23" spans="2:12" x14ac:dyDescent="0.25">
      <c r="L23" s="103"/>
    </row>
    <row r="24" spans="2:12" x14ac:dyDescent="0.25">
      <c r="L24" s="103"/>
    </row>
    <row r="25" spans="2:12" x14ac:dyDescent="0.25">
      <c r="L25" s="103"/>
    </row>
    <row r="26" spans="2:12" x14ac:dyDescent="0.25">
      <c r="L26" s="103"/>
    </row>
    <row r="27" spans="2:12" x14ac:dyDescent="0.25">
      <c r="B27" s="103"/>
      <c r="C27" s="103"/>
      <c r="D27" s="103"/>
      <c r="E27" s="103"/>
      <c r="L27" s="103"/>
    </row>
    <row r="28" spans="2:12" x14ac:dyDescent="0.25">
      <c r="B28" s="103"/>
      <c r="C28" s="103"/>
      <c r="D28" s="103"/>
      <c r="E28" s="103"/>
      <c r="L28" s="103"/>
    </row>
    <row r="29" spans="2:12" x14ac:dyDescent="0.25">
      <c r="B29" s="103"/>
      <c r="C29" s="103"/>
      <c r="D29" s="103"/>
      <c r="E29" s="103"/>
      <c r="L29" s="103"/>
    </row>
    <row r="30" spans="2:12" x14ac:dyDescent="0.25">
      <c r="L30" s="111"/>
    </row>
    <row r="31" spans="2:12" x14ac:dyDescent="0.25">
      <c r="L31" s="111"/>
    </row>
    <row r="32" spans="2:12" x14ac:dyDescent="0.25">
      <c r="L32" s="103"/>
    </row>
    <row r="33" spans="12:12" x14ac:dyDescent="0.25">
      <c r="L33" s="103"/>
    </row>
    <row r="34" spans="12:12" x14ac:dyDescent="0.25">
      <c r="L34" s="103"/>
    </row>
    <row r="35" spans="12:12" x14ac:dyDescent="0.25">
      <c r="L35" s="103"/>
    </row>
    <row r="36" spans="12:12" x14ac:dyDescent="0.25">
      <c r="L36" s="103"/>
    </row>
    <row r="37" spans="12:12" x14ac:dyDescent="0.25">
      <c r="L37" s="103"/>
    </row>
    <row r="38" spans="12:12" x14ac:dyDescent="0.25">
      <c r="L38" s="103"/>
    </row>
    <row r="39" spans="12:12" x14ac:dyDescent="0.25">
      <c r="L39" s="10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Introduction</vt:lpstr>
      <vt:lpstr>Instructions</vt:lpstr>
      <vt:lpstr>Audit Tool</vt:lpstr>
      <vt:lpstr>Summary</vt:lpstr>
      <vt:lpstr>Recommendations</vt:lpstr>
      <vt:lpstr>Sheet7</vt:lpstr>
      <vt:lpstr>answer_sheet</vt:lpstr>
      <vt:lpstr>Sheet7!Answer1</vt:lpstr>
      <vt:lpstr>Answer1</vt:lpstr>
      <vt:lpstr>Answer10</vt:lpstr>
      <vt:lpstr>Answer11</vt:lpstr>
      <vt:lpstr>Answer12</vt:lpstr>
      <vt:lpstr>Sheet7!Answer2</vt:lpstr>
      <vt:lpstr>Sheet7!Answer3</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Protopapa</dc:creator>
  <cp:lastModifiedBy>Karen Protopapa</cp:lastModifiedBy>
  <cp:lastPrinted>2020-01-09T11:46:47Z</cp:lastPrinted>
  <dcterms:created xsi:type="dcterms:W3CDTF">2017-11-02T15:30:02Z</dcterms:created>
  <dcterms:modified xsi:type="dcterms:W3CDTF">2021-01-29T14:23:05Z</dcterms:modified>
</cp:coreProperties>
</file>